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tabRatio="972" activeTab="2"/>
  </bookViews>
  <sheets>
    <sheet name="表1 内装设备物料清单1" sheetId="31" r:id="rId1"/>
    <sheet name="表2 木质家具清单" sheetId="26" r:id="rId2"/>
    <sheet name="表3 散装卫生间洁具清单" sheetId="29" r:id="rId3"/>
  </sheets>
  <definedNames>
    <definedName name="_xlnm._FilterDatabase" localSheetId="2" hidden="1">'表3 散装卫生间洁具清单'!$A$3:$G$99</definedName>
    <definedName name="_xlnm._FilterDatabase" localSheetId="0" hidden="1">'表1 内装设备物料清单1'!$2:$86</definedName>
  </definedNames>
  <calcPr calcId="144525"/>
</workbook>
</file>

<file path=xl/sharedStrings.xml><?xml version="1.0" encoding="utf-8"?>
<sst xmlns="http://schemas.openxmlformats.org/spreadsheetml/2006/main" count="975" uniqueCount="503">
  <si>
    <t xml:space="preserve">表1“闽投1号”内装设备物料清单                             </t>
  </si>
  <si>
    <t>设备内容</t>
  </si>
  <si>
    <t>单位</t>
  </si>
  <si>
    <t>E
甲板</t>
  </si>
  <si>
    <t>D
甲板</t>
  </si>
  <si>
    <t>C
甲板</t>
  </si>
  <si>
    <t>顶甲板</t>
  </si>
  <si>
    <t>总计</t>
  </si>
  <si>
    <t>备注</t>
  </si>
  <si>
    <t>一、窗及纺织品工程</t>
  </si>
  <si>
    <t>落地窗窗斗1850*2150（钢制）</t>
  </si>
  <si>
    <t>个</t>
  </si>
  <si>
    <t>矩形窗窗斗1150*1060（钢制）</t>
  </si>
  <si>
    <t>舷窗窗斗1000*1050（钢制）</t>
  </si>
  <si>
    <t>阻燃布料窗帘（窗户：1500*1800mm）</t>
  </si>
  <si>
    <t>片</t>
  </si>
  <si>
    <t>阻燃纱帘窗帘（窗户：1500*1800mm）</t>
  </si>
  <si>
    <t>阻燃布料窗帘（窗户：800*710mm）</t>
  </si>
  <si>
    <t>阻燃纱帘窗帘（窗户：800*710mm）</t>
  </si>
  <si>
    <t>病床围帘及帘盒（L=~3300mm）</t>
  </si>
  <si>
    <t>套</t>
  </si>
  <si>
    <t>木质窗帘盒（L=1250）</t>
  </si>
  <si>
    <t>木质窗帘盒（L=1100）</t>
  </si>
  <si>
    <t>以上项目涉及的配件及安装附件</t>
  </si>
  <si>
    <t>船套</t>
  </si>
  <si>
    <t>二、钢制/不锈钢家具工程</t>
  </si>
  <si>
    <t>不锈钢调味板连掩门工作柜350*900*1200</t>
  </si>
  <si>
    <t>件</t>
  </si>
  <si>
    <t>厨房</t>
  </si>
  <si>
    <t>不锈钢单眼洗刷柜1150 * 600*850</t>
  </si>
  <si>
    <t>不锈钢单眼洗刷柜600*750*800</t>
  </si>
  <si>
    <t>不锈钢工作台1200*750*800</t>
  </si>
  <si>
    <t>不锈钢工作台1000*800*850</t>
  </si>
  <si>
    <t>不锈钢工作台1200*1000*850</t>
  </si>
  <si>
    <t>不锈钢两眼洗刷台1500*800*850</t>
  </si>
  <si>
    <t>油炸锅660*620*850</t>
  </si>
  <si>
    <t>不锈钢集气罩3000*900*770</t>
  </si>
  <si>
    <t>不锈钢流水槽L=~18M</t>
  </si>
  <si>
    <t>不锈钢集气罩2110*900*770</t>
  </si>
  <si>
    <t>不锈钢烫衣桌1000X650X750</t>
  </si>
  <si>
    <t>洗衣间</t>
  </si>
  <si>
    <t>不锈钢三层货架3100*700*1800</t>
  </si>
  <si>
    <t>储物间</t>
  </si>
  <si>
    <t>不锈钢三层货架2150*700*1800</t>
  </si>
  <si>
    <t>不锈钢三层货架1100*500*1800</t>
  </si>
  <si>
    <t>不锈钢三层货架1500*500*1800</t>
  </si>
  <si>
    <t>不锈钢三层货架1650*700*1800</t>
  </si>
  <si>
    <t>不锈钢三层货架750*500*1800</t>
  </si>
  <si>
    <t>不锈钢双池水槽800*420*250</t>
  </si>
  <si>
    <t>酒吧</t>
  </si>
  <si>
    <t>钢制可升降病床900*2100</t>
  </si>
  <si>
    <t>张</t>
  </si>
  <si>
    <t>医务室</t>
  </si>
  <si>
    <t>钢制储物柜1800*900*420</t>
  </si>
  <si>
    <t>D甲板女卫生间</t>
  </si>
  <si>
    <t>钢制文件柜850*390*1800</t>
  </si>
  <si>
    <t>办公室</t>
  </si>
  <si>
    <t>三、家电</t>
  </si>
  <si>
    <t>电视100寸（配电视挂架）</t>
  </si>
  <si>
    <t>台</t>
  </si>
  <si>
    <t>会议室</t>
  </si>
  <si>
    <t>电视86寸（配电视挂架）</t>
  </si>
  <si>
    <t>电视55寸（配电视挂架）</t>
  </si>
  <si>
    <t>餐厅</t>
  </si>
  <si>
    <t>电视45寸（配电视挂架）</t>
  </si>
  <si>
    <t>电视37寸（配电视挂架）</t>
  </si>
  <si>
    <t>40L热水器（壁挂式）</t>
  </si>
  <si>
    <t>~100L储水式电热水器（挂壁式）</t>
  </si>
  <si>
    <t>洗烘一体（10kg）</t>
  </si>
  <si>
    <t>电熨斗</t>
  </si>
  <si>
    <t>冰柜（~1500X720X900）</t>
  </si>
  <si>
    <t>吹风机</t>
  </si>
  <si>
    <t>四、厨洗设备及其他</t>
  </si>
  <si>
    <t>电磁单头平头炉（650*750*580）</t>
  </si>
  <si>
    <t>电磁四头煲仔炉（800*900*800）</t>
  </si>
  <si>
    <t>三门电磁海鲜蒸柜（1100*900*1850）</t>
  </si>
  <si>
    <t>保鲜工作台(冷藏)（1800*750*800）</t>
  </si>
  <si>
    <t>保鲜工作台(冷藏)（1500*750*800）</t>
  </si>
  <si>
    <t>吧台</t>
  </si>
  <si>
    <t>不锈钢四门冰箱（1222*755*1965）</t>
  </si>
  <si>
    <t>洗碗机（697*688*1440）</t>
  </si>
  <si>
    <t>制冰机（670*680*920）</t>
  </si>
  <si>
    <t>厨房多用机（505*625*960）</t>
  </si>
  <si>
    <t>嵌入式消毒柜（595*430*630）</t>
  </si>
  <si>
    <t>电热蒸饭箱（700*700*1900）</t>
  </si>
  <si>
    <t>两炒一温炉（1500*900*800）</t>
  </si>
  <si>
    <t>含锅</t>
  </si>
  <si>
    <t>一炒一温炉（900*900*800）</t>
  </si>
  <si>
    <t>五、杂件</t>
  </si>
  <si>
    <t>帐篷、公仔、壁挂装饰</t>
  </si>
  <si>
    <t>滑梯、秋千、海洋球池</t>
  </si>
  <si>
    <t>遮阳伞ø2700*2880</t>
  </si>
  <si>
    <t>把</t>
  </si>
  <si>
    <t>室外顶甲板艺术造型</t>
  </si>
  <si>
    <t>客房铭牌</t>
  </si>
  <si>
    <t>舱室不锈钢铭牌</t>
  </si>
  <si>
    <t>舱室不锈钢钥匙牌</t>
  </si>
  <si>
    <t>门锁（插芯门锁）</t>
  </si>
  <si>
    <t>3把钥匙</t>
  </si>
  <si>
    <t>门锁（二级电子门锁）</t>
  </si>
  <si>
    <t>3张万能钥匙卡+1x3张钥匙卡</t>
  </si>
  <si>
    <t>检修门</t>
  </si>
  <si>
    <t>不锈钢检修门</t>
  </si>
  <si>
    <t>带板检修门</t>
  </si>
  <si>
    <t>地漏（铜质）</t>
  </si>
  <si>
    <t>切菜板（尼龙）</t>
  </si>
  <si>
    <t>不锈钢垃圾桶（居住区）</t>
  </si>
  <si>
    <t>A0挂墙图</t>
  </si>
  <si>
    <t>A1挂墙图</t>
  </si>
  <si>
    <t>六、卫生单元</t>
  </si>
  <si>
    <t>整体卫生单元（配淋浴）</t>
  </si>
  <si>
    <t>含水龙头、台盆、马桶等</t>
  </si>
  <si>
    <t>整体卫生单元（无淋浴）</t>
  </si>
  <si>
    <t>七、木质家具（具体规格及数量见《木质家具清单》表2）散装卫生间洁具（具体规格及数量见《散装卫生间洁具清单》表3）</t>
  </si>
  <si>
    <t xml:space="preserve">备注：
1、本次核对物量仅作为双方履行《项目合同》约定的验收内容的一部分，若后续发现实际物量缺失则闽投公司有权向船厂及内装总包商进行增补。
</t>
  </si>
  <si>
    <t xml:space="preserve">表2“闽投1号”木质家具清单                   
</t>
  </si>
  <si>
    <t>物料编号</t>
  </si>
  <si>
    <t>规格</t>
  </si>
  <si>
    <t>数量</t>
  </si>
  <si>
    <t>单间</t>
  </si>
  <si>
    <t>E甲板：豪华套房（共4间）</t>
  </si>
  <si>
    <t>E1-E4.FU.01</t>
  </si>
  <si>
    <t>衣柜</t>
  </si>
  <si>
    <t>1425*600*2350</t>
  </si>
  <si>
    <t>E1-E4.FU.02</t>
  </si>
  <si>
    <t>休闲椅1（单沙发）</t>
  </si>
  <si>
    <t>E1-E4.FU.03</t>
  </si>
  <si>
    <t>休闲椅2（书桌）</t>
  </si>
  <si>
    <t>E1-E4.FU.04</t>
  </si>
  <si>
    <t>沙发</t>
  </si>
  <si>
    <t>2000*725*725</t>
  </si>
  <si>
    <t>E1-E4.FU.05</t>
  </si>
  <si>
    <t>酒柜</t>
  </si>
  <si>
    <t>1000*500*2350</t>
  </si>
  <si>
    <t>E1-E4.FU.06</t>
  </si>
  <si>
    <t>躺椅</t>
  </si>
  <si>
    <t>1535*750*730</t>
  </si>
  <si>
    <t>E1-E4.FU.07</t>
  </si>
  <si>
    <t>床头柜</t>
  </si>
  <si>
    <t>700*450*460</t>
  </si>
  <si>
    <t>E1-E4.FU.08</t>
  </si>
  <si>
    <t>成品茶几</t>
  </si>
  <si>
    <t>1170*570*370</t>
  </si>
  <si>
    <t>E1-E4.FU.09</t>
  </si>
  <si>
    <t>成品边几</t>
  </si>
  <si>
    <t>ø530*450</t>
  </si>
  <si>
    <t>E1-E4.FU.10</t>
  </si>
  <si>
    <t>待核实，布置图中有</t>
  </si>
  <si>
    <t>E1-E4.FU.11</t>
  </si>
  <si>
    <t>边柜</t>
  </si>
  <si>
    <t>1100*355*800</t>
  </si>
  <si>
    <t>E1-E4.FU.12</t>
  </si>
  <si>
    <t>床（含床垫）</t>
  </si>
  <si>
    <t>2000*2050</t>
  </si>
  <si>
    <t>E1-E4.FU.13</t>
  </si>
  <si>
    <t>书桌</t>
  </si>
  <si>
    <t>3450*520*750</t>
  </si>
  <si>
    <t>E1-E4.FU.14</t>
  </si>
  <si>
    <t>书柜</t>
  </si>
  <si>
    <t>1375*350*820</t>
  </si>
  <si>
    <t>E1-E4.FU.15</t>
  </si>
  <si>
    <t>梳妆台</t>
  </si>
  <si>
    <t>1500*500*750/1850</t>
  </si>
  <si>
    <t>E1-E4.FU.16</t>
  </si>
  <si>
    <t>化妆凳</t>
  </si>
  <si>
    <t>待核实布置图中有</t>
  </si>
  <si>
    <t>E1-E4.FU.17</t>
  </si>
  <si>
    <t>1500/775*500*1000</t>
  </si>
  <si>
    <t>E1-E4.FU.18</t>
  </si>
  <si>
    <t>吧椅</t>
  </si>
  <si>
    <t>E1-E4.FU.19</t>
  </si>
  <si>
    <t>电视背景板</t>
  </si>
  <si>
    <t>实木多层板</t>
  </si>
  <si>
    <t>M2</t>
  </si>
  <si>
    <t>E1-E4.FU.20</t>
  </si>
  <si>
    <t>电视机柜</t>
  </si>
  <si>
    <t>110*350*800</t>
  </si>
  <si>
    <t>E1-E4.FU.21</t>
  </si>
  <si>
    <t>入户镜</t>
  </si>
  <si>
    <t>E甲板：亲子套间（共2间）</t>
  </si>
  <si>
    <t>E5、E6.FU.01</t>
  </si>
  <si>
    <t>E5、E6.FU.02</t>
  </si>
  <si>
    <t>休闲椅1</t>
  </si>
  <si>
    <t>E5、E6.FU.03</t>
  </si>
  <si>
    <t>E5、E6.FU.04</t>
  </si>
  <si>
    <t>休闲椅2（单沙发）</t>
  </si>
  <si>
    <t>E5、E6.FU.05</t>
  </si>
  <si>
    <t>休闲椅3（单沙发）</t>
  </si>
  <si>
    <t>E5、E6.FU.06</t>
  </si>
  <si>
    <t>ø450*450</t>
  </si>
  <si>
    <t>E5、E6.FU.07</t>
  </si>
  <si>
    <t>E5、E6.FU.08</t>
  </si>
  <si>
    <t>E5、E6.FU.09</t>
  </si>
  <si>
    <t>E5、E6.FU.10</t>
  </si>
  <si>
    <t>儿童双层床（含床垫）</t>
  </si>
  <si>
    <t>E5、E6.FU.11</t>
  </si>
  <si>
    <t>儿童柜</t>
  </si>
  <si>
    <t>1735*350*800</t>
  </si>
  <si>
    <t>E5、E6.FU.12</t>
  </si>
  <si>
    <t>床头背板</t>
  </si>
  <si>
    <t>E5、E6.FU.13</t>
  </si>
  <si>
    <t>E5、E6.FU.14</t>
  </si>
  <si>
    <t>700*450*450</t>
  </si>
  <si>
    <t>E5、E6.FU.15</t>
  </si>
  <si>
    <t>E甲板：E会议室&amp;智慧渔业中心（共1间）</t>
  </si>
  <si>
    <t>E7.FU.01</t>
  </si>
  <si>
    <t>会议桌</t>
  </si>
  <si>
    <t>5500*1200*730</t>
  </si>
  <si>
    <t>E7.FU.02</t>
  </si>
  <si>
    <t>会议椅</t>
  </si>
  <si>
    <t>E7.FU.03</t>
  </si>
  <si>
    <t>折叠门</t>
  </si>
  <si>
    <t>D甲板：餐厅</t>
  </si>
  <si>
    <t>D4.FU.01</t>
  </si>
  <si>
    <t>吧台地柜</t>
  </si>
  <si>
    <t>5100/2100*760*1100</t>
  </si>
  <si>
    <t>D4.FU.02</t>
  </si>
  <si>
    <t>餐桌</t>
  </si>
  <si>
    <t>800*800*740</t>
  </si>
  <si>
    <t>D4.FU.03</t>
  </si>
  <si>
    <t>圆桌</t>
  </si>
  <si>
    <t>ø1200*740</t>
  </si>
  <si>
    <t>D4.FU.04</t>
  </si>
  <si>
    <t>餐椅1</t>
  </si>
  <si>
    <t>D4.FU.05</t>
  </si>
  <si>
    <t>餐椅2</t>
  </si>
  <si>
    <t>D4.FU.06</t>
  </si>
  <si>
    <t>餐椅3</t>
  </si>
  <si>
    <t>D4.FU.07</t>
  </si>
  <si>
    <t>吧台吊柜</t>
  </si>
  <si>
    <t>5100/2100*760*400</t>
  </si>
  <si>
    <t>D4.FU.08</t>
  </si>
  <si>
    <t>吧台酒柜</t>
  </si>
  <si>
    <t>3750*350*2500</t>
  </si>
  <si>
    <t>D甲板：甲板外吧台</t>
  </si>
  <si>
    <t>0000.FU.01</t>
  </si>
  <si>
    <t>前吧台</t>
  </si>
  <si>
    <t>4950*1215*1050</t>
  </si>
  <si>
    <t>0000.FU.02</t>
  </si>
  <si>
    <t>0000.FU.03</t>
  </si>
  <si>
    <t>吊柜</t>
  </si>
  <si>
    <t>3650*900*250</t>
  </si>
  <si>
    <t>0000.FU.04</t>
  </si>
  <si>
    <t>后吧台</t>
  </si>
  <si>
    <t>3650*800*540</t>
  </si>
  <si>
    <t>0000.FU.05</t>
  </si>
  <si>
    <t>卷帘门</t>
  </si>
  <si>
    <t>扇</t>
  </si>
  <si>
    <t>D甲板：包间V001</t>
  </si>
  <si>
    <t>V001.FU.01</t>
  </si>
  <si>
    <t>1200*400*2250</t>
  </si>
  <si>
    <t>V001.FU.02</t>
  </si>
  <si>
    <t>ø2600*785</t>
  </si>
  <si>
    <t>V001.FU.03</t>
  </si>
  <si>
    <t>餐椅</t>
  </si>
  <si>
    <t>V001.FU.04</t>
  </si>
  <si>
    <t>茶几</t>
  </si>
  <si>
    <t>1165*645*315</t>
  </si>
  <si>
    <t>V001.FU.08</t>
  </si>
  <si>
    <t>边几</t>
  </si>
  <si>
    <t>ø550*515</t>
  </si>
  <si>
    <t>V001.FU.05</t>
  </si>
  <si>
    <t>V001.FU.06</t>
  </si>
  <si>
    <t>休闲椅（单沙发）</t>
  </si>
  <si>
    <t>650*750*750</t>
  </si>
  <si>
    <t>V001.FU.07</t>
  </si>
  <si>
    <t>休闲凳</t>
  </si>
  <si>
    <t>450*500*750</t>
  </si>
  <si>
    <t>D甲板：包间V002</t>
  </si>
  <si>
    <t>V002.FU.01</t>
  </si>
  <si>
    <t>ø1500*750</t>
  </si>
  <si>
    <t>V002.FU.02</t>
  </si>
  <si>
    <t>餐边柜</t>
  </si>
  <si>
    <t>1400*350*800</t>
  </si>
  <si>
    <t>V002.FU.03</t>
  </si>
  <si>
    <t>550*550*750</t>
  </si>
  <si>
    <t>V002.FU.04</t>
  </si>
  <si>
    <t>L型转角沙发</t>
  </si>
  <si>
    <t>V002.FU.05</t>
  </si>
  <si>
    <t>单沙发</t>
  </si>
  <si>
    <t>V002.FU.06</t>
  </si>
  <si>
    <t>V002.FU.07</t>
  </si>
  <si>
    <t>V002.FU.08</t>
  </si>
  <si>
    <t>1420*350*2250</t>
  </si>
  <si>
    <t>V002.FU.09</t>
  </si>
  <si>
    <t>玻璃隔断</t>
  </si>
  <si>
    <t>D甲板：包间V003</t>
  </si>
  <si>
    <t>V003.FU.01</t>
  </si>
  <si>
    <t>V003.FU.02</t>
  </si>
  <si>
    <t>1500*750</t>
  </si>
  <si>
    <t>V003.FU.03</t>
  </si>
  <si>
    <t>500*550*750</t>
  </si>
  <si>
    <t>V003.FU.04</t>
  </si>
  <si>
    <t>茶桌</t>
  </si>
  <si>
    <t>1800*800*720</t>
  </si>
  <si>
    <t>V003.FU.05</t>
  </si>
  <si>
    <t>茶椅</t>
  </si>
  <si>
    <t>450*450</t>
  </si>
  <si>
    <t>V003.FU.06</t>
  </si>
  <si>
    <t>茶边几</t>
  </si>
  <si>
    <t>D甲板：豪华大床房（共8间）</t>
  </si>
  <si>
    <t>D7.FU.01</t>
  </si>
  <si>
    <t>900*550*2350</t>
  </si>
  <si>
    <t>D7.FU.02</t>
  </si>
  <si>
    <t>扶手椅</t>
  </si>
  <si>
    <t>D7.FU.03</t>
  </si>
  <si>
    <t>2990*500*750</t>
  </si>
  <si>
    <t>D7.FU.04</t>
  </si>
  <si>
    <t>1800*2100</t>
  </si>
  <si>
    <t>D7.FU.05</t>
  </si>
  <si>
    <t>ø450*540</t>
  </si>
  <si>
    <t>D7.FU.06</t>
  </si>
  <si>
    <t>D7.FU.07</t>
  </si>
  <si>
    <t>圆凳</t>
  </si>
  <si>
    <t>D甲板：大床房（共9间）</t>
  </si>
  <si>
    <t>D8.FU.01</t>
  </si>
  <si>
    <t>1460*550*2350</t>
  </si>
  <si>
    <t>D8.FU.06</t>
  </si>
  <si>
    <t>1500*2100</t>
  </si>
  <si>
    <t>D8.FU.02</t>
  </si>
  <si>
    <t>D8.FU.03</t>
  </si>
  <si>
    <t>休闲椅</t>
  </si>
  <si>
    <t>D8.FU.04</t>
  </si>
  <si>
    <t>1550*500*750</t>
  </si>
  <si>
    <t>D8.FU.05</t>
  </si>
  <si>
    <t>D甲板：双床房（共2间）</t>
  </si>
  <si>
    <t>D9.FU.01</t>
  </si>
  <si>
    <t>1425*550*2350</t>
  </si>
  <si>
    <t>D9.FU.02</t>
  </si>
  <si>
    <t>790*1000*300</t>
  </si>
  <si>
    <t>D9.FU.03</t>
  </si>
  <si>
    <t>D9.FU.04</t>
  </si>
  <si>
    <t>1040*600*750</t>
  </si>
  <si>
    <t>D9.FU.05</t>
  </si>
  <si>
    <t>2810*1060*20</t>
  </si>
  <si>
    <t>D9.FU.06</t>
  </si>
  <si>
    <t>2080*900</t>
  </si>
  <si>
    <t>D甲板：吧台</t>
  </si>
  <si>
    <t>D6.FU.01</t>
  </si>
  <si>
    <t>4950*580*610</t>
  </si>
  <si>
    <t>D6.FU.02</t>
  </si>
  <si>
    <t>吧台椅</t>
  </si>
  <si>
    <t>D6.FU.03</t>
  </si>
  <si>
    <t>2530*350*590</t>
  </si>
  <si>
    <t>D6.FU.04</t>
  </si>
  <si>
    <t>3750*600*500</t>
  </si>
  <si>
    <t>D6.FU.05</t>
  </si>
  <si>
    <t>1220*350*950</t>
  </si>
  <si>
    <t>室外甲板</t>
  </si>
  <si>
    <t>躺椅（含垫子）</t>
  </si>
  <si>
    <t>2000*700*320</t>
  </si>
  <si>
    <t>灰色小圆茶几</t>
  </si>
  <si>
    <t>休闲桌（圆）</t>
  </si>
  <si>
    <t>1600*800*720</t>
  </si>
  <si>
    <t>610*630*700</t>
  </si>
  <si>
    <t>扶手椅（含垫子）</t>
  </si>
  <si>
    <t>500*580*780</t>
  </si>
  <si>
    <t>0000.FU.06</t>
  </si>
  <si>
    <t>休闲桌（长方）</t>
  </si>
  <si>
    <t>D甲板：医务室</t>
  </si>
  <si>
    <t>扶手转椅</t>
  </si>
  <si>
    <t>1500*700*750</t>
  </si>
  <si>
    <t>500*580*2500</t>
  </si>
  <si>
    <t>C甲板：2人间（共5间）</t>
  </si>
  <si>
    <t>双层床铺
（含床垫）</t>
  </si>
  <si>
    <t>2100*900</t>
  </si>
  <si>
    <t>1710*600*750</t>
  </si>
  <si>
    <t>850*600*2150</t>
  </si>
  <si>
    <t>C甲板：办公室</t>
  </si>
  <si>
    <t>书桌（配围板）</t>
  </si>
  <si>
    <t>4200*600*1050</t>
  </si>
  <si>
    <t>文件柜</t>
  </si>
  <si>
    <t>850*390*1800</t>
  </si>
  <si>
    <t>备注：
1、本次核对物量仅作为双方履行《项目合同》约定的验收内容的一部分，若后续发现实际物量缺失则闽投公司有权向船厂及内装总包商进行增补。</t>
  </si>
  <si>
    <t xml:space="preserve">表3：“闽投1号”散装卫生间洁具清单                     
</t>
  </si>
  <si>
    <t>E甲板：套间卫生间（共6间）</t>
  </si>
  <si>
    <t>E1-TO.FU.01</t>
  </si>
  <si>
    <t>浴室柜</t>
  </si>
  <si>
    <t>1600*600*870</t>
  </si>
  <si>
    <t>E1-TO.FU.02</t>
  </si>
  <si>
    <t>镜柜</t>
  </si>
  <si>
    <t>1600*150*1000</t>
  </si>
  <si>
    <t>E1-TO.DE.01</t>
  </si>
  <si>
    <t>下水器+下水管</t>
  </si>
  <si>
    <t xml:space="preserve">不锈钢 墙排 </t>
  </si>
  <si>
    <t>E1-TO.DE.02</t>
  </si>
  <si>
    <t>毛巾杆</t>
  </si>
  <si>
    <t>壁挂式、铜镀铬</t>
  </si>
  <si>
    <t>E1-TO.DE.03</t>
  </si>
  <si>
    <t>淋浴器</t>
  </si>
  <si>
    <t>陶瓷阀芯+铜制 暗装式</t>
  </si>
  <si>
    <t>E1-TO.DE.04</t>
  </si>
  <si>
    <t>置物架</t>
  </si>
  <si>
    <t>不锈钢+玻璃 壁挂式</t>
  </si>
  <si>
    <t>E1-TO.DE.05</t>
  </si>
  <si>
    <t>马桶（科勒）</t>
  </si>
  <si>
    <t>陶瓷 落地式</t>
  </si>
  <si>
    <t>含角阀</t>
  </si>
  <si>
    <t>E1-TO.DE.06</t>
  </si>
  <si>
    <t>马桶刷</t>
  </si>
  <si>
    <t>不锈钢 壁挂式</t>
  </si>
  <si>
    <t>E1-TO.DE.07</t>
  </si>
  <si>
    <t>厕纸盒</t>
  </si>
  <si>
    <t>E1-TO.DE.08</t>
  </si>
  <si>
    <t>化妆镜</t>
  </si>
  <si>
    <t>E1-TO.DE.09</t>
  </si>
  <si>
    <t>水龙头</t>
  </si>
  <si>
    <t>冷热式、铜镀铬</t>
  </si>
  <si>
    <t>E1-TO.DE.10</t>
  </si>
  <si>
    <t>陶瓷台面盆</t>
  </si>
  <si>
    <t>E1-TO.DE.11</t>
  </si>
  <si>
    <t>人造石挡水条</t>
  </si>
  <si>
    <t>H=50mm</t>
  </si>
  <si>
    <t>M</t>
  </si>
  <si>
    <t>E1-TO.DE.12</t>
  </si>
  <si>
    <t>E1-TO.DE.13</t>
  </si>
  <si>
    <t>垃圾桶</t>
  </si>
  <si>
    <t>脚踏式、不锈钢拉丝</t>
  </si>
  <si>
    <t>D甲板：2个包房卫生间</t>
  </si>
  <si>
    <t>V001-TO.DE.01</t>
  </si>
  <si>
    <t>柱盆</t>
  </si>
  <si>
    <t>陶瓷</t>
  </si>
  <si>
    <t>V001-TO.DE.02</t>
  </si>
  <si>
    <t>V001-TO.DE.03</t>
  </si>
  <si>
    <t>LED灯带镜</t>
  </si>
  <si>
    <t>玻璃</t>
  </si>
  <si>
    <t>V001-TO.DE.04</t>
  </si>
  <si>
    <t>皂液器</t>
  </si>
  <si>
    <t>V001-TO.DE.05</t>
  </si>
  <si>
    <t>V001-TO.DE.06</t>
  </si>
  <si>
    <t>V001-TO.DE.07</t>
  </si>
  <si>
    <t>V001-TO.DE.08</t>
  </si>
  <si>
    <t>铜制及不锈钢</t>
  </si>
  <si>
    <t>D甲板：男/女卫生间（共2间）</t>
  </si>
  <si>
    <t>卫生间隔断板及隔断门</t>
  </si>
  <si>
    <t>抗倍特板</t>
  </si>
  <si>
    <t>PT.FU.01</t>
  </si>
  <si>
    <t>墙面装饰板</t>
  </si>
  <si>
    <t>PT.FU.02</t>
  </si>
  <si>
    <t>隔断</t>
  </si>
  <si>
    <t>铝制</t>
  </si>
  <si>
    <t>PT.FU.03</t>
  </si>
  <si>
    <t>洗手台及柜体</t>
  </si>
  <si>
    <t>人造石，2900*600*600</t>
  </si>
  <si>
    <t>PT.DE.01</t>
  </si>
  <si>
    <t>洗脸盆</t>
  </si>
  <si>
    <t>陶瓷 台下盆</t>
  </si>
  <si>
    <t>PT.DE.02</t>
  </si>
  <si>
    <t>PT.DE.03</t>
  </si>
  <si>
    <t>玻璃镜箱</t>
  </si>
  <si>
    <t xml:space="preserve">不锈钢+玻璃 </t>
  </si>
  <si>
    <t>PT.DE.04</t>
  </si>
  <si>
    <t>小便池隔断板</t>
  </si>
  <si>
    <t>黑色/磨砂玻璃</t>
  </si>
  <si>
    <t>块</t>
  </si>
  <si>
    <t>PT.DE.05</t>
  </si>
  <si>
    <t>PT.DE.06</t>
  </si>
  <si>
    <t>蹲便器（科勒）</t>
  </si>
  <si>
    <t>陶瓷 嵌入式</t>
  </si>
  <si>
    <t>PT.DE.07</t>
  </si>
  <si>
    <t>蹲便器水箱</t>
  </si>
  <si>
    <t>壁挂式</t>
  </si>
  <si>
    <t>PT.DE.08</t>
  </si>
  <si>
    <t>小便器</t>
  </si>
  <si>
    <t>陶瓷 壁挂式</t>
  </si>
  <si>
    <t>PT.DE.09</t>
  </si>
  <si>
    <t>纸巾盒</t>
  </si>
  <si>
    <t>嵌入式、不锈钢</t>
  </si>
  <si>
    <t>PT.DE.10</t>
  </si>
  <si>
    <t>壁挂式、不锈钢拉丝</t>
  </si>
  <si>
    <t>PT.DE.11</t>
  </si>
  <si>
    <t>脚踏式、35L不锈钢</t>
  </si>
  <si>
    <t>PT.DE.12</t>
  </si>
  <si>
    <t>小便器感应冲洗阀</t>
  </si>
  <si>
    <t>PT.DE.13</t>
  </si>
  <si>
    <t>衣帽钩</t>
  </si>
  <si>
    <t>PT.DE.14</t>
  </si>
  <si>
    <t>大型厕纸盒</t>
  </si>
  <si>
    <t>PT.DE.15</t>
  </si>
  <si>
    <t>下水器</t>
  </si>
  <si>
    <t>弹跳式、铜镀铬</t>
  </si>
  <si>
    <t>PT.DE.16</t>
  </si>
  <si>
    <t>下水管</t>
  </si>
  <si>
    <t>墙排、铜镀铬</t>
  </si>
  <si>
    <t>PT.DE.18</t>
  </si>
  <si>
    <t>PT.DE.19</t>
  </si>
  <si>
    <t>淋浴器及升降杆</t>
  </si>
  <si>
    <t>PT.DE.20</t>
  </si>
  <si>
    <t>三角篮</t>
  </si>
  <si>
    <t>PT.DE.22</t>
  </si>
  <si>
    <t>PT.DE.24</t>
  </si>
  <si>
    <t>拖布池及单冷龙头</t>
  </si>
  <si>
    <t>C甲板：男卫生间</t>
  </si>
  <si>
    <t>1300*600*600</t>
  </si>
  <si>
    <t>镜子</t>
  </si>
  <si>
    <t>玻璃，1200x600</t>
  </si>
  <si>
    <t>小便器冲洗阀</t>
  </si>
  <si>
    <t>蹲便器</t>
  </si>
  <si>
    <t>脚踏式、不锈钢</t>
  </si>
  <si>
    <t>C甲板：女卫生间</t>
  </si>
  <si>
    <t>1400*600*600</t>
  </si>
  <si>
    <t>拖把池</t>
  </si>
  <si>
    <t>单冷式、铜镀铬</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</si>
</sst>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2"/>
      <name val="微软雅黑"/>
      <charset val="134"/>
    </font>
    <font>
      <b/>
      <sz val="14"/>
      <color theme="1"/>
      <name val="微软雅黑"/>
      <charset val="134"/>
    </font>
    <font>
      <sz val="11"/>
      <color theme="1"/>
      <name val="微软雅黑"/>
      <charset val="134"/>
    </font>
    <font>
      <sz val="11"/>
      <color rgb="FFFF0000"/>
      <name val="微软雅黑"/>
      <charset val="134"/>
    </font>
    <font>
      <sz val="11"/>
      <name val="微软雅黑"/>
      <charset val="134"/>
    </font>
    <font>
      <sz val="11"/>
      <color rgb="FFFF0000"/>
      <name val="宋体"/>
      <charset val="134"/>
      <scheme val="minor"/>
    </font>
    <font>
      <b/>
      <sz val="14"/>
      <name val="微软雅黑"/>
      <charset val="134"/>
    </font>
    <font>
      <b/>
      <sz val="12"/>
      <name val="微软雅黑"/>
      <charset val="134"/>
    </font>
    <font>
      <sz val="12"/>
      <color rgb="FFFF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scheme val="minor"/>
    </font>
    <fon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1"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3" fillId="10" borderId="0" applyNumberFormat="0" applyBorder="0" applyAlignment="0" applyProtection="0">
      <alignment vertical="center"/>
    </xf>
    <xf numFmtId="0" fontId="16" fillId="0" borderId="13" applyNumberFormat="0" applyFill="0" applyAlignment="0" applyProtection="0">
      <alignment vertical="center"/>
    </xf>
    <xf numFmtId="0" fontId="13" fillId="11" borderId="0" applyNumberFormat="0" applyBorder="0" applyAlignment="0" applyProtection="0">
      <alignment vertical="center"/>
    </xf>
    <xf numFmtId="0" fontId="22" fillId="12" borderId="14" applyNumberFormat="0" applyAlignment="0" applyProtection="0">
      <alignment vertical="center"/>
    </xf>
    <xf numFmtId="0" fontId="23" fillId="12" borderId="10" applyNumberFormat="0" applyAlignment="0" applyProtection="0">
      <alignment vertical="center"/>
    </xf>
    <xf numFmtId="0" fontId="24" fillId="13" borderId="15"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30" fillId="0" borderId="0"/>
  </cellStyleXfs>
  <cellXfs count="64">
    <xf numFmtId="0" fontId="0" fillId="0" borderId="0" xfId="0"/>
    <xf numFmtId="0" fontId="1" fillId="0" borderId="0" xfId="0" applyFont="1" applyFill="1" applyAlignment="1">
      <alignment wrapText="1"/>
    </xf>
    <xf numFmtId="0" fontId="0" fillId="0" borderId="0" xfId="0" applyFill="1"/>
    <xf numFmtId="0" fontId="1" fillId="0" borderId="0" xfId="0" applyFont="1" applyFill="1"/>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vertical="center" wrapText="1"/>
    </xf>
    <xf numFmtId="0" fontId="3" fillId="2" borderId="1" xfId="0" applyFont="1" applyFill="1" applyBorder="1" applyAlignment="1">
      <alignment horizontal="left"/>
    </xf>
    <xf numFmtId="0" fontId="3" fillId="0" borderId="1" xfId="0" applyFont="1" applyFill="1" applyBorder="1"/>
    <xf numFmtId="0" fontId="4" fillId="0" borderId="1" xfId="0" applyFont="1" applyFill="1" applyBorder="1"/>
    <xf numFmtId="0" fontId="3" fillId="0" borderId="1" xfId="0" applyFont="1" applyBorder="1"/>
    <xf numFmtId="0" fontId="4" fillId="0" borderId="1" xfId="0" applyFont="1" applyBorder="1"/>
    <xf numFmtId="0" fontId="3" fillId="0" borderId="1" xfId="0" applyFont="1" applyBorder="1" applyAlignment="1">
      <alignment wrapText="1"/>
    </xf>
    <xf numFmtId="0" fontId="5" fillId="0" borderId="1" xfId="0" applyFont="1" applyBorder="1"/>
    <xf numFmtId="0" fontId="0" fillId="0" borderId="1" xfId="0" applyBorder="1"/>
    <xf numFmtId="0" fontId="3" fillId="0" borderId="1" xfId="0" applyFont="1" applyFill="1" applyBorder="1" applyAlignment="1">
      <alignment horizontal="left"/>
    </xf>
    <xf numFmtId="0" fontId="0" fillId="0" borderId="1" xfId="0" applyFill="1" applyBorder="1"/>
    <xf numFmtId="0" fontId="5" fillId="0" borderId="1" xfId="0" applyFont="1" applyFill="1" applyBorder="1"/>
    <xf numFmtId="0" fontId="3" fillId="2" borderId="1" xfId="0" applyFont="1" applyFill="1" applyBorder="1"/>
    <xf numFmtId="0" fontId="3" fillId="0" borderId="1" xfId="0" applyFont="1" applyFill="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1" fillId="0" borderId="0" xfId="0" applyFont="1" applyFill="1" applyAlignment="1">
      <alignment horizontal="left" wrapText="1"/>
    </xf>
    <xf numFmtId="0" fontId="1" fillId="0" borderId="0" xfId="0" applyFont="1" applyFill="1" applyAlignment="1">
      <alignment horizontal="left"/>
    </xf>
    <xf numFmtId="0" fontId="0" fillId="0" borderId="0" xfId="0" applyAlignment="1">
      <alignment horizontal="center"/>
    </xf>
    <xf numFmtId="0" fontId="6" fillId="0" borderId="0" xfId="0" applyFont="1" applyAlignment="1">
      <alignment wrapText="1"/>
    </xf>
    <xf numFmtId="0" fontId="3" fillId="2" borderId="1" xfId="0" applyFont="1" applyFill="1" applyBorder="1" applyAlignment="1">
      <alignment horizontal="left" wrapText="1"/>
    </xf>
    <xf numFmtId="0" fontId="3" fillId="0" borderId="1" xfId="0" applyFont="1" applyBorder="1" applyAlignment="1">
      <alignment horizontal="center"/>
    </xf>
    <xf numFmtId="0" fontId="4" fillId="0" borderId="1" xfId="0" applyFont="1" applyBorder="1" applyAlignment="1">
      <alignment wrapText="1"/>
    </xf>
    <xf numFmtId="0" fontId="3" fillId="0" borderId="1" xfId="0" applyFont="1" applyBorder="1" applyAlignment="1">
      <alignment horizontal="left"/>
    </xf>
    <xf numFmtId="0" fontId="3" fillId="0" borderId="1" xfId="0" applyFont="1" applyFill="1" applyBorder="1" applyAlignment="1">
      <alignment horizontal="center"/>
    </xf>
    <xf numFmtId="0" fontId="4" fillId="0" borderId="1" xfId="0" applyFont="1" applyBorder="1" applyAlignment="1">
      <alignment horizontal="left" wrapText="1"/>
    </xf>
    <xf numFmtId="0" fontId="3" fillId="0" borderId="1" xfId="0" applyNumberFormat="1" applyFont="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left" wrapText="1"/>
    </xf>
    <xf numFmtId="0" fontId="3" fillId="0" borderId="1" xfId="0" applyFont="1" applyBorder="1" applyAlignment="1">
      <alignment horizontal="right"/>
    </xf>
    <xf numFmtId="0" fontId="4" fillId="0" borderId="1" xfId="0" applyFont="1" applyBorder="1" applyAlignment="1">
      <alignment horizontal="right"/>
    </xf>
    <xf numFmtId="0" fontId="1" fillId="0" borderId="0" xfId="0" applyFont="1" applyFill="1" applyAlignment="1">
      <alignment horizontal="left" vertical="center" wrapText="1"/>
    </xf>
    <xf numFmtId="0" fontId="1" fillId="0" borderId="0" xfId="0" applyFont="1" applyFill="1" applyAlignment="1">
      <alignment horizontal="center"/>
    </xf>
    <xf numFmtId="0" fontId="1" fillId="0" borderId="0" xfId="0" applyFont="1" applyFill="1" applyAlignment="1">
      <alignment horizontal="left"/>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xf>
    <xf numFmtId="0" fontId="1" fillId="0" borderId="1" xfId="0" applyFont="1" applyFill="1" applyBorder="1" applyAlignment="1">
      <alignment horizontal="center"/>
    </xf>
    <xf numFmtId="0" fontId="1" fillId="0" borderId="1" xfId="0" applyNumberFormat="1" applyFont="1" applyFill="1" applyBorder="1" applyAlignment="1" applyProtection="1">
      <alignment horizontal="left" vertical="center" wrapText="1"/>
    </xf>
    <xf numFmtId="176" fontId="1" fillId="0" borderId="9" xfId="0" applyNumberFormat="1" applyFont="1" applyFill="1" applyBorder="1" applyAlignment="1">
      <alignment horizontal="left" vertical="center" wrapText="1"/>
    </xf>
    <xf numFmtId="176" fontId="1" fillId="0" borderId="9"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2 85"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zoomScale="85" zoomScaleNormal="85" workbookViewId="0">
      <pane xSplit="6" ySplit="2" topLeftCell="G3" activePane="bottomRight" state="frozenSplit"/>
      <selection/>
      <selection pane="topRight"/>
      <selection pane="bottomLeft"/>
      <selection pane="bottomRight" activeCell="M15" sqref="M15"/>
    </sheetView>
  </sheetViews>
  <sheetFormatPr defaultColWidth="9" defaultRowHeight="17.25"/>
  <cols>
    <col min="1" max="1" width="3.88333333333333" style="42" customWidth="1"/>
    <col min="2" max="2" width="33.5916666666667" style="3" customWidth="1"/>
    <col min="3" max="3" width="8.25" style="42" customWidth="1"/>
    <col min="4" max="4" width="7.79166666666667" style="42" customWidth="1"/>
    <col min="5" max="5" width="7.93333333333333" style="42" customWidth="1"/>
    <col min="6" max="6" width="8.525" style="42" customWidth="1"/>
    <col min="7" max="7" width="6.14166666666667" style="42" customWidth="1"/>
    <col min="8" max="8" width="13.4416666666667" style="42" customWidth="1"/>
    <col min="9" max="9" width="9.99166666666667" style="43" customWidth="1"/>
    <col min="10" max="16384" width="9" style="3"/>
  </cols>
  <sheetData>
    <row r="1" ht="21" spans="1:9">
      <c r="A1" s="44" t="s">
        <v>0</v>
      </c>
      <c r="B1" s="45"/>
      <c r="C1" s="45"/>
      <c r="D1" s="45"/>
      <c r="E1" s="45"/>
      <c r="F1" s="45"/>
      <c r="G1" s="45"/>
      <c r="H1" s="45"/>
      <c r="I1" s="45"/>
    </row>
    <row r="2" s="1" customFormat="1" ht="34.5" spans="1:9">
      <c r="A2" s="8"/>
      <c r="B2" s="8" t="s">
        <v>1</v>
      </c>
      <c r="C2" s="8" t="s">
        <v>2</v>
      </c>
      <c r="D2" s="8" t="s">
        <v>3</v>
      </c>
      <c r="E2" s="8" t="s">
        <v>4</v>
      </c>
      <c r="F2" s="8" t="s">
        <v>5</v>
      </c>
      <c r="G2" s="8" t="s">
        <v>6</v>
      </c>
      <c r="H2" s="8" t="s">
        <v>7</v>
      </c>
      <c r="I2" s="8" t="s">
        <v>8</v>
      </c>
    </row>
    <row r="3" ht="18" spans="1:9">
      <c r="A3" s="46" t="s">
        <v>9</v>
      </c>
      <c r="B3" s="46"/>
      <c r="C3" s="46"/>
      <c r="D3" s="46"/>
      <c r="E3" s="46"/>
      <c r="F3" s="46"/>
      <c r="G3" s="46"/>
      <c r="H3" s="47"/>
      <c r="I3" s="46"/>
    </row>
    <row r="4" spans="1:9">
      <c r="A4" s="8">
        <v>1</v>
      </c>
      <c r="B4" s="7" t="s">
        <v>10</v>
      </c>
      <c r="C4" s="8" t="s">
        <v>11</v>
      </c>
      <c r="D4" s="8">
        <v>9</v>
      </c>
      <c r="E4" s="8">
        <v>8</v>
      </c>
      <c r="F4" s="8"/>
      <c r="G4" s="8"/>
      <c r="H4" s="8">
        <f>SUM(D4:G4)</f>
        <v>17</v>
      </c>
      <c r="I4" s="6"/>
    </row>
    <row r="5" spans="1:9">
      <c r="A5" s="8">
        <v>2</v>
      </c>
      <c r="B5" s="7" t="s">
        <v>12</v>
      </c>
      <c r="C5" s="8" t="s">
        <v>11</v>
      </c>
      <c r="D5" s="8">
        <v>3</v>
      </c>
      <c r="E5" s="8">
        <v>32</v>
      </c>
      <c r="F5" s="8"/>
      <c r="G5" s="8"/>
      <c r="H5" s="8">
        <f t="shared" ref="H5:H13" si="0">SUM(D5:G5)</f>
        <v>35</v>
      </c>
      <c r="I5" s="6"/>
    </row>
    <row r="6" spans="1:9">
      <c r="A6" s="8">
        <v>3</v>
      </c>
      <c r="B6" s="7" t="s">
        <v>13</v>
      </c>
      <c r="C6" s="8" t="s">
        <v>11</v>
      </c>
      <c r="D6" s="8"/>
      <c r="E6" s="8"/>
      <c r="F6" s="8">
        <v>6</v>
      </c>
      <c r="G6" s="8"/>
      <c r="H6" s="8">
        <f t="shared" si="0"/>
        <v>6</v>
      </c>
      <c r="I6" s="6"/>
    </row>
    <row r="7" ht="34.5" spans="1:9">
      <c r="A7" s="8">
        <v>4</v>
      </c>
      <c r="B7" s="7" t="s">
        <v>14</v>
      </c>
      <c r="C7" s="8" t="s">
        <v>15</v>
      </c>
      <c r="D7" s="8">
        <v>9</v>
      </c>
      <c r="E7" s="8">
        <v>8</v>
      </c>
      <c r="F7" s="8"/>
      <c r="G7" s="8"/>
      <c r="H7" s="8">
        <f t="shared" si="0"/>
        <v>17</v>
      </c>
      <c r="I7" s="6"/>
    </row>
    <row r="8" ht="34.5" spans="1:9">
      <c r="A8" s="8">
        <v>5</v>
      </c>
      <c r="B8" s="7" t="s">
        <v>16</v>
      </c>
      <c r="C8" s="8" t="s">
        <v>15</v>
      </c>
      <c r="D8" s="8">
        <v>9</v>
      </c>
      <c r="E8" s="8">
        <v>8</v>
      </c>
      <c r="F8" s="8"/>
      <c r="G8" s="8"/>
      <c r="H8" s="8">
        <f t="shared" si="0"/>
        <v>17</v>
      </c>
      <c r="I8" s="6"/>
    </row>
    <row r="9" ht="34.5" spans="1:9">
      <c r="A9" s="8">
        <v>6</v>
      </c>
      <c r="B9" s="7" t="s">
        <v>17</v>
      </c>
      <c r="C9" s="8" t="s">
        <v>15</v>
      </c>
      <c r="D9" s="8">
        <v>3</v>
      </c>
      <c r="E9" s="8">
        <f>E5</f>
        <v>32</v>
      </c>
      <c r="F9" s="8">
        <f>F6</f>
        <v>6</v>
      </c>
      <c r="G9" s="8"/>
      <c r="H9" s="8">
        <f t="shared" si="0"/>
        <v>41</v>
      </c>
      <c r="I9" s="6"/>
    </row>
    <row r="10" ht="34.5" spans="1:9">
      <c r="A10" s="8">
        <v>7</v>
      </c>
      <c r="B10" s="7" t="s">
        <v>18</v>
      </c>
      <c r="C10" s="8" t="s">
        <v>15</v>
      </c>
      <c r="D10" s="8">
        <v>3</v>
      </c>
      <c r="E10" s="8">
        <f>E5</f>
        <v>32</v>
      </c>
      <c r="F10" s="8">
        <f>F6</f>
        <v>6</v>
      </c>
      <c r="G10" s="8"/>
      <c r="H10" s="8">
        <f t="shared" si="0"/>
        <v>41</v>
      </c>
      <c r="I10" s="6"/>
    </row>
    <row r="11" spans="1:9">
      <c r="A11" s="8">
        <v>8</v>
      </c>
      <c r="B11" s="7" t="s">
        <v>19</v>
      </c>
      <c r="C11" s="8" t="s">
        <v>20</v>
      </c>
      <c r="D11" s="8"/>
      <c r="E11" s="8"/>
      <c r="F11" s="8"/>
      <c r="G11" s="8"/>
      <c r="H11" s="8">
        <v>1</v>
      </c>
      <c r="I11" s="6"/>
    </row>
    <row r="12" spans="1:9">
      <c r="A12" s="8">
        <v>9</v>
      </c>
      <c r="B12" s="7" t="s">
        <v>21</v>
      </c>
      <c r="C12" s="8" t="s">
        <v>11</v>
      </c>
      <c r="D12" s="8">
        <f>D5</f>
        <v>3</v>
      </c>
      <c r="E12" s="8">
        <f>E5</f>
        <v>32</v>
      </c>
      <c r="F12" s="8"/>
      <c r="G12" s="8"/>
      <c r="H12" s="8">
        <f t="shared" si="0"/>
        <v>35</v>
      </c>
      <c r="I12" s="6"/>
    </row>
    <row r="13" spans="1:9">
      <c r="A13" s="8">
        <v>10</v>
      </c>
      <c r="B13" s="7" t="s">
        <v>22</v>
      </c>
      <c r="C13" s="8" t="s">
        <v>11</v>
      </c>
      <c r="D13" s="8"/>
      <c r="E13" s="8"/>
      <c r="F13" s="8">
        <f>F6</f>
        <v>6</v>
      </c>
      <c r="G13" s="8"/>
      <c r="H13" s="8">
        <f t="shared" si="0"/>
        <v>6</v>
      </c>
      <c r="I13" s="6"/>
    </row>
    <row r="14" spans="1:9">
      <c r="A14" s="8">
        <v>11</v>
      </c>
      <c r="B14" s="7" t="s">
        <v>23</v>
      </c>
      <c r="C14" s="8" t="s">
        <v>24</v>
      </c>
      <c r="D14" s="8"/>
      <c r="E14" s="8"/>
      <c r="F14" s="8"/>
      <c r="G14" s="8"/>
      <c r="H14" s="8">
        <v>1</v>
      </c>
      <c r="I14" s="6"/>
    </row>
    <row r="15" ht="18" spans="1:9">
      <c r="A15" s="46" t="s">
        <v>25</v>
      </c>
      <c r="B15" s="46"/>
      <c r="C15" s="46"/>
      <c r="D15" s="46"/>
      <c r="E15" s="46"/>
      <c r="F15" s="46"/>
      <c r="G15" s="46"/>
      <c r="H15" s="47"/>
      <c r="I15" s="46"/>
    </row>
    <row r="16" ht="34.5" spans="1:9">
      <c r="A16" s="8">
        <v>1</v>
      </c>
      <c r="B16" s="7" t="s">
        <v>26</v>
      </c>
      <c r="C16" s="8" t="s">
        <v>27</v>
      </c>
      <c r="D16" s="8"/>
      <c r="E16" s="8"/>
      <c r="F16" s="8"/>
      <c r="G16" s="8"/>
      <c r="H16" s="48">
        <v>2</v>
      </c>
      <c r="I16" s="50" t="s">
        <v>28</v>
      </c>
    </row>
    <row r="17" spans="1:9">
      <c r="A17" s="8">
        <v>2</v>
      </c>
      <c r="B17" s="7" t="s">
        <v>29</v>
      </c>
      <c r="C17" s="8" t="s">
        <v>27</v>
      </c>
      <c r="D17" s="8"/>
      <c r="E17" s="8"/>
      <c r="F17" s="8"/>
      <c r="G17" s="8"/>
      <c r="H17" s="48">
        <v>2</v>
      </c>
      <c r="I17" s="51"/>
    </row>
    <row r="18" spans="1:9">
      <c r="A18" s="8">
        <v>3</v>
      </c>
      <c r="B18" s="7" t="s">
        <v>30</v>
      </c>
      <c r="C18" s="8" t="s">
        <v>27</v>
      </c>
      <c r="D18" s="8"/>
      <c r="E18" s="8"/>
      <c r="F18" s="8"/>
      <c r="G18" s="8"/>
      <c r="H18" s="48">
        <v>1</v>
      </c>
      <c r="I18" s="51"/>
    </row>
    <row r="19" spans="1:9">
      <c r="A19" s="8">
        <v>4</v>
      </c>
      <c r="B19" s="7" t="s">
        <v>31</v>
      </c>
      <c r="C19" s="8" t="s">
        <v>27</v>
      </c>
      <c r="D19" s="8"/>
      <c r="E19" s="8"/>
      <c r="F19" s="8"/>
      <c r="G19" s="8"/>
      <c r="H19" s="48">
        <v>1</v>
      </c>
      <c r="I19" s="51"/>
    </row>
    <row r="20" spans="1:9">
      <c r="A20" s="8">
        <v>5</v>
      </c>
      <c r="B20" s="7" t="s">
        <v>32</v>
      </c>
      <c r="C20" s="8" t="s">
        <v>27</v>
      </c>
      <c r="D20" s="8"/>
      <c r="E20" s="8"/>
      <c r="F20" s="8"/>
      <c r="G20" s="8"/>
      <c r="H20" s="48">
        <v>1</v>
      </c>
      <c r="I20" s="51"/>
    </row>
    <row r="21" spans="1:9">
      <c r="A21" s="8">
        <v>6</v>
      </c>
      <c r="B21" s="7" t="s">
        <v>33</v>
      </c>
      <c r="C21" s="8" t="s">
        <v>27</v>
      </c>
      <c r="D21" s="8"/>
      <c r="E21" s="8"/>
      <c r="F21" s="8"/>
      <c r="G21" s="8"/>
      <c r="H21" s="48">
        <v>1</v>
      </c>
      <c r="I21" s="51"/>
    </row>
    <row r="22" spans="1:9">
      <c r="A22" s="8">
        <v>7</v>
      </c>
      <c r="B22" s="7" t="s">
        <v>34</v>
      </c>
      <c r="C22" s="8" t="s">
        <v>27</v>
      </c>
      <c r="D22" s="8"/>
      <c r="E22" s="8"/>
      <c r="F22" s="8"/>
      <c r="G22" s="8"/>
      <c r="H22" s="48">
        <v>1</v>
      </c>
      <c r="I22" s="51"/>
    </row>
    <row r="23" spans="1:9">
      <c r="A23" s="8">
        <v>8</v>
      </c>
      <c r="B23" s="7" t="s">
        <v>35</v>
      </c>
      <c r="C23" s="8" t="s">
        <v>27</v>
      </c>
      <c r="D23" s="8"/>
      <c r="E23" s="8"/>
      <c r="F23" s="8"/>
      <c r="G23" s="8"/>
      <c r="H23" s="48">
        <v>1</v>
      </c>
      <c r="I23" s="51"/>
    </row>
    <row r="24" spans="1:9">
      <c r="A24" s="8">
        <v>9</v>
      </c>
      <c r="B24" s="7" t="s">
        <v>36</v>
      </c>
      <c r="C24" s="8" t="s">
        <v>27</v>
      </c>
      <c r="D24" s="8"/>
      <c r="E24" s="8"/>
      <c r="F24" s="8"/>
      <c r="G24" s="8"/>
      <c r="H24" s="48">
        <v>1</v>
      </c>
      <c r="I24" s="51"/>
    </row>
    <row r="25" spans="1:9">
      <c r="A25" s="8">
        <v>10</v>
      </c>
      <c r="B25" s="7" t="s">
        <v>37</v>
      </c>
      <c r="C25" s="8" t="s">
        <v>27</v>
      </c>
      <c r="D25" s="8"/>
      <c r="E25" s="8"/>
      <c r="F25" s="8"/>
      <c r="G25" s="8"/>
      <c r="H25" s="48">
        <v>1</v>
      </c>
      <c r="I25" s="51"/>
    </row>
    <row r="26" spans="1:9">
      <c r="A26" s="8">
        <v>11</v>
      </c>
      <c r="B26" s="7" t="s">
        <v>38</v>
      </c>
      <c r="C26" s="8" t="s">
        <v>27</v>
      </c>
      <c r="D26" s="8"/>
      <c r="E26" s="8"/>
      <c r="F26" s="8"/>
      <c r="G26" s="8"/>
      <c r="H26" s="48">
        <v>1</v>
      </c>
      <c r="I26" s="52"/>
    </row>
    <row r="27" spans="1:9">
      <c r="A27" s="8">
        <v>12</v>
      </c>
      <c r="B27" s="7" t="s">
        <v>39</v>
      </c>
      <c r="C27" s="8" t="s">
        <v>27</v>
      </c>
      <c r="D27" s="8"/>
      <c r="E27" s="8"/>
      <c r="F27" s="8"/>
      <c r="G27" s="8"/>
      <c r="H27" s="48">
        <v>1</v>
      </c>
      <c r="I27" s="53" t="s">
        <v>40</v>
      </c>
    </row>
    <row r="28" spans="1:9">
      <c r="A28" s="8">
        <v>13</v>
      </c>
      <c r="B28" s="7" t="s">
        <v>41</v>
      </c>
      <c r="C28" s="8" t="s">
        <v>11</v>
      </c>
      <c r="D28" s="8"/>
      <c r="E28" s="8"/>
      <c r="F28" s="8"/>
      <c r="G28" s="8"/>
      <c r="H28" s="48">
        <v>3</v>
      </c>
      <c r="I28" s="50" t="s">
        <v>42</v>
      </c>
    </row>
    <row r="29" spans="1:9">
      <c r="A29" s="8">
        <v>14</v>
      </c>
      <c r="B29" s="7" t="s">
        <v>43</v>
      </c>
      <c r="C29" s="8" t="s">
        <v>11</v>
      </c>
      <c r="D29" s="8"/>
      <c r="E29" s="8"/>
      <c r="F29" s="8"/>
      <c r="G29" s="8"/>
      <c r="H29" s="48">
        <v>2</v>
      </c>
      <c r="I29" s="51"/>
    </row>
    <row r="30" spans="1:9">
      <c r="A30" s="8">
        <v>15</v>
      </c>
      <c r="B30" s="7" t="s">
        <v>44</v>
      </c>
      <c r="C30" s="8" t="s">
        <v>11</v>
      </c>
      <c r="D30" s="8"/>
      <c r="E30" s="8"/>
      <c r="F30" s="8"/>
      <c r="G30" s="8"/>
      <c r="H30" s="48">
        <v>2</v>
      </c>
      <c r="I30" s="51"/>
    </row>
    <row r="31" spans="1:9">
      <c r="A31" s="8">
        <v>16</v>
      </c>
      <c r="B31" s="7" t="s">
        <v>45</v>
      </c>
      <c r="C31" s="8" t="s">
        <v>11</v>
      </c>
      <c r="D31" s="8"/>
      <c r="E31" s="8"/>
      <c r="F31" s="8"/>
      <c r="G31" s="8"/>
      <c r="H31" s="48">
        <v>1</v>
      </c>
      <c r="I31" s="51"/>
    </row>
    <row r="32" spans="1:9">
      <c r="A32" s="8">
        <v>17</v>
      </c>
      <c r="B32" s="7" t="s">
        <v>46</v>
      </c>
      <c r="C32" s="8" t="s">
        <v>11</v>
      </c>
      <c r="D32" s="8"/>
      <c r="E32" s="8"/>
      <c r="F32" s="8"/>
      <c r="G32" s="8"/>
      <c r="H32" s="48">
        <v>1</v>
      </c>
      <c r="I32" s="51"/>
    </row>
    <row r="33" spans="1:9">
      <c r="A33" s="8">
        <v>18</v>
      </c>
      <c r="B33" s="7" t="s">
        <v>47</v>
      </c>
      <c r="C33" s="8" t="s">
        <v>11</v>
      </c>
      <c r="D33" s="8"/>
      <c r="E33" s="8"/>
      <c r="F33" s="8"/>
      <c r="G33" s="8"/>
      <c r="H33" s="48">
        <v>1</v>
      </c>
      <c r="I33" s="52"/>
    </row>
    <row r="34" spans="1:9">
      <c r="A34" s="8">
        <v>19</v>
      </c>
      <c r="B34" s="7" t="s">
        <v>48</v>
      </c>
      <c r="C34" s="8" t="s">
        <v>11</v>
      </c>
      <c r="D34" s="8"/>
      <c r="E34" s="8"/>
      <c r="F34" s="8"/>
      <c r="G34" s="8"/>
      <c r="H34" s="48">
        <v>1</v>
      </c>
      <c r="I34" s="54" t="s">
        <v>49</v>
      </c>
    </row>
    <row r="35" spans="1:9">
      <c r="A35" s="8">
        <v>20</v>
      </c>
      <c r="B35" s="7" t="s">
        <v>50</v>
      </c>
      <c r="C35" s="8" t="s">
        <v>51</v>
      </c>
      <c r="D35" s="8"/>
      <c r="E35" s="8"/>
      <c r="F35" s="8"/>
      <c r="G35" s="8"/>
      <c r="H35" s="48">
        <v>1</v>
      </c>
      <c r="I35" s="55" t="s">
        <v>52</v>
      </c>
    </row>
    <row r="36" ht="34.5" spans="1:9">
      <c r="A36" s="8">
        <v>21</v>
      </c>
      <c r="B36" s="7" t="s">
        <v>53</v>
      </c>
      <c r="C36" s="8" t="s">
        <v>11</v>
      </c>
      <c r="D36" s="8"/>
      <c r="E36" s="8"/>
      <c r="F36" s="8"/>
      <c r="G36" s="8"/>
      <c r="H36" s="48">
        <v>1</v>
      </c>
      <c r="I36" s="55" t="s">
        <v>54</v>
      </c>
    </row>
    <row r="37" spans="1:9">
      <c r="A37" s="8">
        <v>22</v>
      </c>
      <c r="B37" s="7" t="s">
        <v>55</v>
      </c>
      <c r="C37" s="8" t="s">
        <v>11</v>
      </c>
      <c r="D37" s="8"/>
      <c r="E37" s="8"/>
      <c r="F37" s="8"/>
      <c r="G37" s="8"/>
      <c r="H37" s="48">
        <v>3</v>
      </c>
      <c r="I37" s="55" t="s">
        <v>56</v>
      </c>
    </row>
    <row r="38" ht="18" spans="1:9">
      <c r="A38" s="46" t="s">
        <v>57</v>
      </c>
      <c r="B38" s="46"/>
      <c r="C38" s="46"/>
      <c r="D38" s="46"/>
      <c r="E38" s="46"/>
      <c r="F38" s="46"/>
      <c r="G38" s="46"/>
      <c r="H38" s="47"/>
      <c r="I38" s="46"/>
    </row>
    <row r="39" spans="1:9">
      <c r="A39" s="8">
        <v>1</v>
      </c>
      <c r="B39" s="6" t="s">
        <v>58</v>
      </c>
      <c r="C39" s="8" t="s">
        <v>59</v>
      </c>
      <c r="D39" s="8">
        <v>1</v>
      </c>
      <c r="E39" s="8"/>
      <c r="F39" s="8"/>
      <c r="G39" s="8"/>
      <c r="H39" s="49">
        <v>1</v>
      </c>
      <c r="I39" s="8" t="s">
        <v>60</v>
      </c>
    </row>
    <row r="40" spans="1:9">
      <c r="A40" s="8">
        <v>2</v>
      </c>
      <c r="B40" s="6" t="s">
        <v>61</v>
      </c>
      <c r="C40" s="8" t="s">
        <v>59</v>
      </c>
      <c r="D40" s="8">
        <v>1</v>
      </c>
      <c r="E40" s="8"/>
      <c r="F40" s="8"/>
      <c r="G40" s="8"/>
      <c r="H40" s="49">
        <v>1</v>
      </c>
      <c r="I40" s="8" t="s">
        <v>60</v>
      </c>
    </row>
    <row r="41" spans="1:9">
      <c r="A41" s="8">
        <v>3</v>
      </c>
      <c r="B41" s="6" t="s">
        <v>62</v>
      </c>
      <c r="C41" s="8" t="s">
        <v>59</v>
      </c>
      <c r="D41" s="8"/>
      <c r="E41" s="8">
        <v>5</v>
      </c>
      <c r="F41" s="8"/>
      <c r="G41" s="8"/>
      <c r="H41" s="49">
        <f t="shared" ref="H41:H44" si="1">SUM(D41:G41)</f>
        <v>5</v>
      </c>
      <c r="I41" s="8" t="s">
        <v>63</v>
      </c>
    </row>
    <row r="42" spans="1:9">
      <c r="A42" s="8">
        <v>4</v>
      </c>
      <c r="B42" s="6" t="s">
        <v>64</v>
      </c>
      <c r="C42" s="8" t="s">
        <v>59</v>
      </c>
      <c r="D42" s="8">
        <v>12</v>
      </c>
      <c r="E42" s="8">
        <v>8</v>
      </c>
      <c r="F42" s="8"/>
      <c r="G42" s="8"/>
      <c r="H42" s="49">
        <v>20</v>
      </c>
      <c r="I42" s="8"/>
    </row>
    <row r="43" spans="1:9">
      <c r="A43" s="8">
        <v>5</v>
      </c>
      <c r="B43" s="6" t="s">
        <v>65</v>
      </c>
      <c r="C43" s="8" t="s">
        <v>59</v>
      </c>
      <c r="D43" s="8"/>
      <c r="E43" s="8">
        <v>11</v>
      </c>
      <c r="F43" s="8">
        <v>5</v>
      </c>
      <c r="G43" s="8"/>
      <c r="H43" s="49">
        <f t="shared" si="1"/>
        <v>16</v>
      </c>
      <c r="I43" s="8"/>
    </row>
    <row r="44" spans="1:9">
      <c r="A44" s="8">
        <v>6</v>
      </c>
      <c r="B44" s="6" t="s">
        <v>66</v>
      </c>
      <c r="C44" s="8" t="s">
        <v>59</v>
      </c>
      <c r="D44" s="8">
        <v>6</v>
      </c>
      <c r="E44" s="8">
        <v>22</v>
      </c>
      <c r="F44" s="8">
        <v>2</v>
      </c>
      <c r="G44" s="8"/>
      <c r="H44" s="49">
        <f t="shared" si="1"/>
        <v>30</v>
      </c>
      <c r="I44" s="49"/>
    </row>
    <row r="45" spans="1:9">
      <c r="A45" s="8">
        <v>7</v>
      </c>
      <c r="B45" s="6" t="s">
        <v>67</v>
      </c>
      <c r="C45" s="8" t="s">
        <v>59</v>
      </c>
      <c r="D45" s="8"/>
      <c r="E45" s="8"/>
      <c r="F45" s="8">
        <v>1</v>
      </c>
      <c r="G45" s="8"/>
      <c r="H45" s="49">
        <v>1</v>
      </c>
      <c r="I45" s="8" t="s">
        <v>28</v>
      </c>
    </row>
    <row r="46" spans="1:9">
      <c r="A46" s="8">
        <v>8</v>
      </c>
      <c r="B46" s="6" t="s">
        <v>68</v>
      </c>
      <c r="C46" s="8" t="s">
        <v>59</v>
      </c>
      <c r="D46" s="8"/>
      <c r="E46" s="8"/>
      <c r="F46" s="8">
        <v>2</v>
      </c>
      <c r="G46" s="8"/>
      <c r="H46" s="49">
        <f>SUM(D46:G46)</f>
        <v>2</v>
      </c>
      <c r="I46" s="8" t="s">
        <v>40</v>
      </c>
    </row>
    <row r="47" spans="1:9">
      <c r="A47" s="8">
        <v>9</v>
      </c>
      <c r="B47" s="6" t="s">
        <v>69</v>
      </c>
      <c r="C47" s="8" t="s">
        <v>59</v>
      </c>
      <c r="D47" s="8"/>
      <c r="E47" s="8"/>
      <c r="F47" s="8">
        <v>1</v>
      </c>
      <c r="G47" s="8"/>
      <c r="H47" s="49">
        <f>SUM(D47:G47)</f>
        <v>1</v>
      </c>
      <c r="I47" s="8" t="s">
        <v>40</v>
      </c>
    </row>
    <row r="48" spans="1:9">
      <c r="A48" s="8">
        <v>10</v>
      </c>
      <c r="B48" s="6" t="s">
        <v>70</v>
      </c>
      <c r="C48" s="8" t="s">
        <v>59</v>
      </c>
      <c r="D48" s="8"/>
      <c r="E48" s="8"/>
      <c r="F48" s="8">
        <v>4</v>
      </c>
      <c r="G48" s="8"/>
      <c r="H48" s="49">
        <f>SUM(D48:G48)</f>
        <v>4</v>
      </c>
      <c r="I48" s="8" t="s">
        <v>42</v>
      </c>
    </row>
    <row r="49" spans="1:9">
      <c r="A49" s="8">
        <v>11</v>
      </c>
      <c r="B49" s="6" t="s">
        <v>71</v>
      </c>
      <c r="C49" s="8" t="s">
        <v>59</v>
      </c>
      <c r="D49" s="8">
        <v>6</v>
      </c>
      <c r="E49" s="8">
        <v>20</v>
      </c>
      <c r="F49" s="8">
        <v>7</v>
      </c>
      <c r="G49" s="8"/>
      <c r="H49" s="49">
        <v>33</v>
      </c>
      <c r="I49" s="8"/>
    </row>
    <row r="50" ht="18" spans="1:9">
      <c r="A50" s="46" t="s">
        <v>72</v>
      </c>
      <c r="B50" s="46"/>
      <c r="C50" s="46"/>
      <c r="D50" s="46"/>
      <c r="E50" s="46"/>
      <c r="F50" s="46"/>
      <c r="G50" s="46"/>
      <c r="H50" s="47"/>
      <c r="I50" s="46"/>
    </row>
    <row r="51" customHeight="1" spans="1:9">
      <c r="A51" s="8">
        <v>1</v>
      </c>
      <c r="B51" s="7" t="s">
        <v>73</v>
      </c>
      <c r="C51" s="8" t="s">
        <v>59</v>
      </c>
      <c r="D51" s="8"/>
      <c r="E51" s="8">
        <v>1</v>
      </c>
      <c r="F51" s="8"/>
      <c r="G51" s="8"/>
      <c r="H51" s="49">
        <f>SUM(D51:G51)</f>
        <v>1</v>
      </c>
      <c r="I51" s="8"/>
    </row>
    <row r="52" spans="1:9">
      <c r="A52" s="8">
        <v>2</v>
      </c>
      <c r="B52" s="7" t="s">
        <v>74</v>
      </c>
      <c r="C52" s="8" t="s">
        <v>59</v>
      </c>
      <c r="D52" s="8"/>
      <c r="E52" s="8">
        <v>1</v>
      </c>
      <c r="F52" s="8"/>
      <c r="G52" s="8"/>
      <c r="H52" s="49">
        <f t="shared" ref="H52:H64" si="2">SUM(D52:G52)</f>
        <v>1</v>
      </c>
      <c r="I52" s="8"/>
    </row>
    <row r="53" ht="34.5" spans="1:9">
      <c r="A53" s="8">
        <v>3</v>
      </c>
      <c r="B53" s="7" t="s">
        <v>75</v>
      </c>
      <c r="C53" s="8" t="s">
        <v>59</v>
      </c>
      <c r="D53" s="8"/>
      <c r="E53" s="8">
        <v>1</v>
      </c>
      <c r="F53" s="8"/>
      <c r="G53" s="8"/>
      <c r="H53" s="49">
        <f t="shared" si="2"/>
        <v>1</v>
      </c>
      <c r="I53" s="8"/>
    </row>
    <row r="54" spans="1:9">
      <c r="A54" s="8">
        <v>4</v>
      </c>
      <c r="B54" s="7" t="s">
        <v>76</v>
      </c>
      <c r="C54" s="8" t="s">
        <v>59</v>
      </c>
      <c r="D54" s="8"/>
      <c r="E54" s="8">
        <v>2</v>
      </c>
      <c r="F54" s="8"/>
      <c r="G54" s="8"/>
      <c r="H54" s="49">
        <f t="shared" si="2"/>
        <v>2</v>
      </c>
      <c r="I54" s="8" t="s">
        <v>28</v>
      </c>
    </row>
    <row r="55" spans="1:9">
      <c r="A55" s="8">
        <v>5</v>
      </c>
      <c r="B55" s="7" t="s">
        <v>77</v>
      </c>
      <c r="C55" s="8" t="s">
        <v>59</v>
      </c>
      <c r="D55" s="8"/>
      <c r="E55" s="8">
        <v>2</v>
      </c>
      <c r="F55" s="8"/>
      <c r="G55" s="8"/>
      <c r="H55" s="49">
        <f t="shared" si="2"/>
        <v>2</v>
      </c>
      <c r="I55" s="8" t="s">
        <v>78</v>
      </c>
    </row>
    <row r="56" spans="1:9">
      <c r="A56" s="8">
        <v>6</v>
      </c>
      <c r="B56" s="7" t="s">
        <v>79</v>
      </c>
      <c r="C56" s="8" t="s">
        <v>59</v>
      </c>
      <c r="D56" s="8"/>
      <c r="E56" s="8">
        <v>1</v>
      </c>
      <c r="F56" s="8"/>
      <c r="G56" s="8"/>
      <c r="H56" s="49">
        <v>1</v>
      </c>
      <c r="I56" s="8"/>
    </row>
    <row r="57" spans="1:9">
      <c r="A57" s="8">
        <v>7</v>
      </c>
      <c r="B57" s="7" t="s">
        <v>80</v>
      </c>
      <c r="C57" s="8" t="s">
        <v>59</v>
      </c>
      <c r="D57" s="8"/>
      <c r="E57" s="8">
        <v>1</v>
      </c>
      <c r="F57" s="8"/>
      <c r="G57" s="8"/>
      <c r="H57" s="49">
        <f t="shared" si="2"/>
        <v>1</v>
      </c>
      <c r="I57" s="8"/>
    </row>
    <row r="58" spans="1:9">
      <c r="A58" s="8">
        <v>8</v>
      </c>
      <c r="B58" s="7" t="s">
        <v>81</v>
      </c>
      <c r="C58" s="8" t="s">
        <v>59</v>
      </c>
      <c r="D58" s="8"/>
      <c r="E58" s="8">
        <v>1</v>
      </c>
      <c r="F58" s="8"/>
      <c r="G58" s="8"/>
      <c r="H58" s="49">
        <f t="shared" si="2"/>
        <v>1</v>
      </c>
      <c r="I58" s="8"/>
    </row>
    <row r="59" spans="1:9">
      <c r="A59" s="8">
        <v>9</v>
      </c>
      <c r="B59" s="7" t="s">
        <v>82</v>
      </c>
      <c r="C59" s="8" t="s">
        <v>11</v>
      </c>
      <c r="D59" s="8"/>
      <c r="E59" s="8">
        <v>1</v>
      </c>
      <c r="F59" s="8"/>
      <c r="G59" s="8"/>
      <c r="H59" s="49">
        <f t="shared" si="2"/>
        <v>1</v>
      </c>
      <c r="I59" s="8"/>
    </row>
    <row r="60" spans="1:9">
      <c r="A60" s="8">
        <v>10</v>
      </c>
      <c r="B60" s="7" t="s">
        <v>83</v>
      </c>
      <c r="C60" s="8" t="s">
        <v>59</v>
      </c>
      <c r="D60" s="8"/>
      <c r="E60" s="8">
        <v>2</v>
      </c>
      <c r="F60" s="8"/>
      <c r="G60" s="8"/>
      <c r="H60" s="49">
        <v>2</v>
      </c>
      <c r="I60" s="8"/>
    </row>
    <row r="61" spans="1:9">
      <c r="A61" s="8">
        <v>11</v>
      </c>
      <c r="B61" s="7" t="s">
        <v>84</v>
      </c>
      <c r="C61" s="8" t="s">
        <v>59</v>
      </c>
      <c r="D61" s="8"/>
      <c r="E61" s="8">
        <v>1</v>
      </c>
      <c r="F61" s="8"/>
      <c r="G61" s="8"/>
      <c r="H61" s="49">
        <f>SUM(D61:G61)</f>
        <v>1</v>
      </c>
      <c r="I61" s="8"/>
    </row>
    <row r="62" customHeight="1" spans="1:9">
      <c r="A62" s="8">
        <v>12</v>
      </c>
      <c r="B62" s="7" t="s">
        <v>85</v>
      </c>
      <c r="C62" s="8" t="s">
        <v>59</v>
      </c>
      <c r="D62" s="8"/>
      <c r="E62" s="8">
        <v>1</v>
      </c>
      <c r="F62" s="8"/>
      <c r="G62" s="8"/>
      <c r="H62" s="49">
        <f>SUM(D62:G62)</f>
        <v>1</v>
      </c>
      <c r="I62" s="8" t="s">
        <v>86</v>
      </c>
    </row>
    <row r="63" spans="1:9">
      <c r="A63" s="8">
        <v>13</v>
      </c>
      <c r="B63" s="7" t="s">
        <v>87</v>
      </c>
      <c r="C63" s="8" t="s">
        <v>27</v>
      </c>
      <c r="D63" s="8"/>
      <c r="E63" s="8">
        <v>1</v>
      </c>
      <c r="F63" s="8"/>
      <c r="G63" s="8"/>
      <c r="H63" s="49">
        <f>SUM(D63:G63)</f>
        <v>1</v>
      </c>
      <c r="I63" s="8" t="s">
        <v>86</v>
      </c>
    </row>
    <row r="64" ht="18" spans="1:9">
      <c r="A64" s="46" t="s">
        <v>88</v>
      </c>
      <c r="B64" s="46"/>
      <c r="C64" s="46"/>
      <c r="D64" s="46"/>
      <c r="E64" s="46"/>
      <c r="F64" s="46"/>
      <c r="G64" s="46"/>
      <c r="H64" s="47"/>
      <c r="I64" s="46"/>
    </row>
    <row r="65" spans="1:9">
      <c r="A65" s="6">
        <v>1</v>
      </c>
      <c r="B65" s="12" t="s">
        <v>89</v>
      </c>
      <c r="C65" s="34" t="s">
        <v>11</v>
      </c>
      <c r="D65" s="8">
        <v>2</v>
      </c>
      <c r="E65" s="8"/>
      <c r="F65" s="8"/>
      <c r="G65" s="8"/>
      <c r="H65" s="49">
        <f>SUM(D65:G65)</f>
        <v>2</v>
      </c>
      <c r="I65" s="6"/>
    </row>
    <row r="66" spans="1:9">
      <c r="A66" s="6">
        <v>2</v>
      </c>
      <c r="B66" s="12" t="s">
        <v>90</v>
      </c>
      <c r="C66" s="34" t="s">
        <v>11</v>
      </c>
      <c r="D66" s="8">
        <v>2</v>
      </c>
      <c r="E66" s="8"/>
      <c r="F66" s="8"/>
      <c r="G66" s="8"/>
      <c r="H66" s="49">
        <f>SUM(D66:G66)</f>
        <v>2</v>
      </c>
      <c r="I66" s="6"/>
    </row>
    <row r="67" spans="1:9">
      <c r="A67" s="6">
        <v>3</v>
      </c>
      <c r="B67" s="12" t="s">
        <v>91</v>
      </c>
      <c r="C67" s="8" t="s">
        <v>92</v>
      </c>
      <c r="D67" s="8"/>
      <c r="E67" s="8"/>
      <c r="F67" s="8"/>
      <c r="G67" s="8">
        <v>18</v>
      </c>
      <c r="H67" s="49">
        <f>SUM(D67:G67)</f>
        <v>18</v>
      </c>
      <c r="I67" s="6"/>
    </row>
    <row r="68" spans="1:9">
      <c r="A68" s="6">
        <v>4</v>
      </c>
      <c r="B68" s="6" t="s">
        <v>93</v>
      </c>
      <c r="C68" s="8" t="s">
        <v>27</v>
      </c>
      <c r="D68" s="6"/>
      <c r="E68" s="6"/>
      <c r="F68" s="6"/>
      <c r="G68" s="6"/>
      <c r="H68" s="8">
        <v>1</v>
      </c>
      <c r="I68" s="6"/>
    </row>
    <row r="69" ht="18" spans="1:9">
      <c r="A69" s="6">
        <v>5</v>
      </c>
      <c r="B69" s="6" t="s">
        <v>94</v>
      </c>
      <c r="C69" s="8" t="s">
        <v>24</v>
      </c>
      <c r="D69" s="56"/>
      <c r="E69" s="56"/>
      <c r="F69" s="56"/>
      <c r="G69" s="57"/>
      <c r="H69" s="8">
        <v>1</v>
      </c>
      <c r="I69" s="6"/>
    </row>
    <row r="70" spans="1:9">
      <c r="A70" s="6">
        <v>6</v>
      </c>
      <c r="B70" s="6" t="s">
        <v>95</v>
      </c>
      <c r="C70" s="8" t="s">
        <v>24</v>
      </c>
      <c r="D70" s="8"/>
      <c r="E70" s="8"/>
      <c r="F70" s="8"/>
      <c r="G70" s="58"/>
      <c r="H70" s="8">
        <v>1</v>
      </c>
      <c r="I70" s="6"/>
    </row>
    <row r="71" spans="1:9">
      <c r="A71" s="6">
        <v>7</v>
      </c>
      <c r="B71" s="6" t="s">
        <v>96</v>
      </c>
      <c r="C71" s="8" t="s">
        <v>24</v>
      </c>
      <c r="D71" s="8"/>
      <c r="E71" s="8"/>
      <c r="F71" s="8"/>
      <c r="G71" s="58"/>
      <c r="H71" s="8">
        <v>1</v>
      </c>
      <c r="I71" s="6"/>
    </row>
    <row r="72" spans="1:9">
      <c r="A72" s="6">
        <v>8</v>
      </c>
      <c r="B72" s="59" t="s">
        <v>97</v>
      </c>
      <c r="C72" s="8" t="s">
        <v>92</v>
      </c>
      <c r="D72" s="8"/>
      <c r="E72" s="8"/>
      <c r="F72" s="8"/>
      <c r="G72" s="58"/>
      <c r="H72" s="8">
        <f>54-25</f>
        <v>29</v>
      </c>
      <c r="I72" s="6" t="s">
        <v>98</v>
      </c>
    </row>
    <row r="73" ht="51.75" spans="1:9">
      <c r="A73" s="6">
        <v>9</v>
      </c>
      <c r="B73" s="59" t="s">
        <v>99</v>
      </c>
      <c r="C73" s="8" t="s">
        <v>92</v>
      </c>
      <c r="D73" s="8"/>
      <c r="E73" s="8"/>
      <c r="F73" s="8"/>
      <c r="G73" s="58"/>
      <c r="H73" s="8">
        <v>25</v>
      </c>
      <c r="I73" s="6" t="s">
        <v>100</v>
      </c>
    </row>
    <row r="74" spans="1:9">
      <c r="A74" s="6">
        <v>10</v>
      </c>
      <c r="B74" s="6" t="s">
        <v>101</v>
      </c>
      <c r="C74" s="8" t="s">
        <v>24</v>
      </c>
      <c r="D74" s="8"/>
      <c r="E74" s="8"/>
      <c r="F74" s="8"/>
      <c r="G74" s="58"/>
      <c r="H74" s="8">
        <v>1</v>
      </c>
      <c r="I74" s="6"/>
    </row>
    <row r="75" spans="1:9">
      <c r="A75" s="6">
        <v>11</v>
      </c>
      <c r="B75" s="6" t="s">
        <v>102</v>
      </c>
      <c r="C75" s="8" t="s">
        <v>24</v>
      </c>
      <c r="D75" s="8"/>
      <c r="E75" s="8"/>
      <c r="F75" s="8"/>
      <c r="G75" s="58"/>
      <c r="H75" s="8">
        <v>1</v>
      </c>
      <c r="I75" s="6"/>
    </row>
    <row r="76" spans="1:9">
      <c r="A76" s="6">
        <v>12</v>
      </c>
      <c r="B76" s="6" t="s">
        <v>103</v>
      </c>
      <c r="C76" s="8" t="s">
        <v>11</v>
      </c>
      <c r="D76" s="8"/>
      <c r="E76" s="8"/>
      <c r="F76" s="8"/>
      <c r="G76" s="58"/>
      <c r="H76" s="8">
        <v>25</v>
      </c>
      <c r="I76" s="6"/>
    </row>
    <row r="77" spans="1:9">
      <c r="A77" s="6">
        <v>13</v>
      </c>
      <c r="B77" s="6" t="s">
        <v>104</v>
      </c>
      <c r="C77" s="8" t="s">
        <v>11</v>
      </c>
      <c r="D77" s="8"/>
      <c r="E77" s="8"/>
      <c r="F77" s="8"/>
      <c r="G77" s="8"/>
      <c r="H77" s="8">
        <v>23</v>
      </c>
      <c r="I77" s="6"/>
    </row>
    <row r="78" spans="1:9">
      <c r="A78" s="6">
        <v>14</v>
      </c>
      <c r="B78" s="6" t="s">
        <v>105</v>
      </c>
      <c r="C78" s="8" t="s">
        <v>11</v>
      </c>
      <c r="D78" s="8"/>
      <c r="E78" s="8"/>
      <c r="F78" s="8"/>
      <c r="G78" s="8"/>
      <c r="H78" s="8">
        <v>2</v>
      </c>
      <c r="I78" s="6"/>
    </row>
    <row r="79" spans="1:9">
      <c r="A79" s="6">
        <v>15</v>
      </c>
      <c r="B79" s="6" t="s">
        <v>106</v>
      </c>
      <c r="C79" s="8" t="s">
        <v>24</v>
      </c>
      <c r="D79" s="8"/>
      <c r="E79" s="8"/>
      <c r="F79" s="8"/>
      <c r="G79" s="8"/>
      <c r="H79" s="8">
        <v>1</v>
      </c>
      <c r="I79" s="6"/>
    </row>
    <row r="80" spans="1:9">
      <c r="A80" s="6">
        <v>16</v>
      </c>
      <c r="B80" s="6" t="s">
        <v>107</v>
      </c>
      <c r="C80" s="8" t="s">
        <v>11</v>
      </c>
      <c r="D80" s="8"/>
      <c r="E80" s="8"/>
      <c r="F80" s="8"/>
      <c r="G80" s="8"/>
      <c r="H80" s="8">
        <v>36</v>
      </c>
      <c r="I80" s="6"/>
    </row>
    <row r="81" spans="1:9">
      <c r="A81" s="6">
        <v>17</v>
      </c>
      <c r="B81" s="6" t="s">
        <v>108</v>
      </c>
      <c r="C81" s="8" t="s">
        <v>11</v>
      </c>
      <c r="D81" s="8"/>
      <c r="E81" s="8"/>
      <c r="F81" s="8"/>
      <c r="G81" s="8"/>
      <c r="H81" s="8">
        <v>36</v>
      </c>
      <c r="I81" s="6"/>
    </row>
    <row r="82" ht="18" spans="1:9">
      <c r="A82" s="46" t="s">
        <v>109</v>
      </c>
      <c r="B82" s="46"/>
      <c r="C82" s="46"/>
      <c r="D82" s="46"/>
      <c r="E82" s="46"/>
      <c r="F82" s="46"/>
      <c r="G82" s="46"/>
      <c r="H82" s="47"/>
      <c r="I82" s="46"/>
    </row>
    <row r="83" ht="27" customHeight="1" spans="1:9">
      <c r="A83" s="8">
        <v>1</v>
      </c>
      <c r="B83" s="7" t="s">
        <v>110</v>
      </c>
      <c r="C83" s="8" t="s">
        <v>11</v>
      </c>
      <c r="D83" s="8"/>
      <c r="E83" s="8">
        <v>20</v>
      </c>
      <c r="F83" s="8"/>
      <c r="G83" s="8"/>
      <c r="H83" s="49">
        <f>SUM(D83:G83)</f>
        <v>20</v>
      </c>
      <c r="I83" s="62" t="s">
        <v>111</v>
      </c>
    </row>
    <row r="84" ht="24" customHeight="1" spans="1:9">
      <c r="A84" s="8">
        <v>2</v>
      </c>
      <c r="B84" s="7" t="s">
        <v>112</v>
      </c>
      <c r="C84" s="8" t="s">
        <v>11</v>
      </c>
      <c r="D84" s="8">
        <v>2</v>
      </c>
      <c r="E84" s="8"/>
      <c r="F84" s="8"/>
      <c r="G84" s="8"/>
      <c r="H84" s="49">
        <f>SUM(D84:G84)</f>
        <v>2</v>
      </c>
      <c r="I84" s="63"/>
    </row>
    <row r="85" ht="40" customHeight="1" spans="1:9">
      <c r="A85" s="46" t="s">
        <v>113</v>
      </c>
      <c r="B85" s="46"/>
      <c r="C85" s="46"/>
      <c r="D85" s="46"/>
      <c r="E85" s="46"/>
      <c r="F85" s="46"/>
      <c r="G85" s="46"/>
      <c r="H85" s="47"/>
      <c r="I85" s="46"/>
    </row>
    <row r="86" ht="93.75" customHeight="1" spans="1:9">
      <c r="A86" s="60" t="s">
        <v>114</v>
      </c>
      <c r="B86" s="60"/>
      <c r="C86" s="60"/>
      <c r="D86" s="60"/>
      <c r="E86" s="60"/>
      <c r="F86" s="60"/>
      <c r="G86" s="60"/>
      <c r="H86" s="61"/>
      <c r="I86" s="60"/>
    </row>
    <row r="87" spans="1:9">
      <c r="A87" s="3"/>
      <c r="C87" s="3"/>
      <c r="D87" s="3"/>
      <c r="E87" s="3"/>
      <c r="F87" s="3"/>
      <c r="G87" s="3"/>
      <c r="H87" s="3"/>
      <c r="I87" s="3"/>
    </row>
    <row r="88" spans="9:9">
      <c r="I88" s="42"/>
    </row>
  </sheetData>
  <mergeCells count="14">
    <mergeCell ref="A1:I1"/>
    <mergeCell ref="A3:I3"/>
    <mergeCell ref="A15:I15"/>
    <mergeCell ref="A38:I38"/>
    <mergeCell ref="A50:I50"/>
    <mergeCell ref="A64:I64"/>
    <mergeCell ref="A82:I82"/>
    <mergeCell ref="A85:I85"/>
    <mergeCell ref="A86:I86"/>
    <mergeCell ref="A87:I87"/>
    <mergeCell ref="G88:I88"/>
    <mergeCell ref="I16:I26"/>
    <mergeCell ref="I28:I33"/>
    <mergeCell ref="I83:I84"/>
  </mergeCells>
  <pageMargins left="0.393055555555556" right="0.196527777777778" top="0.751388888888889" bottom="0.472222222222222" header="0.298611111111111" footer="0.298611111111111"/>
  <pageSetup paperSize="9" orientation="portrait" horizontalDpi="3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6"/>
  <sheetViews>
    <sheetView zoomScale="85" zoomScaleNormal="85" topLeftCell="A123" workbookViewId="0">
      <selection activeCell="A136" sqref="A136:G136"/>
    </sheetView>
  </sheetViews>
  <sheetFormatPr defaultColWidth="9" defaultRowHeight="13.5" outlineLevelCol="7"/>
  <cols>
    <col min="1" max="1" width="14.8833333333333" customWidth="1"/>
    <col min="2" max="2" width="16.3166666666667" customWidth="1"/>
    <col min="3" max="3" width="24.8916666666667" customWidth="1"/>
    <col min="4" max="4" width="5.75" style="28" customWidth="1"/>
    <col min="5" max="5" width="5.75" customWidth="1"/>
    <col min="6" max="6" width="8.13333333333333" customWidth="1"/>
    <col min="7" max="7" width="13.0666666666667" style="29" customWidth="1"/>
    <col min="8" max="8" width="9.66666666666667"/>
  </cols>
  <sheetData>
    <row r="1" ht="25" customHeight="1" spans="1:7">
      <c r="A1" s="4" t="s">
        <v>115</v>
      </c>
      <c r="B1" s="5"/>
      <c r="C1" s="5"/>
      <c r="D1" s="5"/>
      <c r="E1" s="5"/>
      <c r="F1" s="5"/>
      <c r="G1" s="4"/>
    </row>
    <row r="2" s="3" customFormat="1" ht="17.25" spans="1:8">
      <c r="A2" s="6" t="s">
        <v>116</v>
      </c>
      <c r="B2" s="7" t="s">
        <v>1</v>
      </c>
      <c r="C2" s="8" t="s">
        <v>117</v>
      </c>
      <c r="D2" s="8" t="s">
        <v>2</v>
      </c>
      <c r="E2" s="9" t="s">
        <v>118</v>
      </c>
      <c r="F2" s="9"/>
      <c r="G2" s="8" t="s">
        <v>8</v>
      </c>
      <c r="H2"/>
    </row>
    <row r="3" s="3" customFormat="1" ht="17.25" spans="1:8">
      <c r="A3" s="6"/>
      <c r="B3" s="7"/>
      <c r="C3" s="8"/>
      <c r="D3" s="8"/>
      <c r="E3" s="10" t="s">
        <v>119</v>
      </c>
      <c r="F3" s="8" t="s">
        <v>7</v>
      </c>
      <c r="G3" s="8"/>
      <c r="H3"/>
    </row>
    <row r="4" ht="18" customHeight="1" spans="1:7">
      <c r="A4" s="11" t="s">
        <v>120</v>
      </c>
      <c r="B4" s="11"/>
      <c r="C4" s="11"/>
      <c r="D4" s="11"/>
      <c r="E4" s="11"/>
      <c r="F4" s="11"/>
      <c r="G4" s="30"/>
    </row>
    <row r="5" ht="16.5" spans="1:7">
      <c r="A5" s="14" t="s">
        <v>121</v>
      </c>
      <c r="B5" s="14" t="s">
        <v>122</v>
      </c>
      <c r="C5" s="14" t="s">
        <v>123</v>
      </c>
      <c r="D5" s="31" t="s">
        <v>11</v>
      </c>
      <c r="E5" s="14">
        <v>1</v>
      </c>
      <c r="F5" s="15">
        <f t="shared" ref="F5:F22" si="0">E5*4</f>
        <v>4</v>
      </c>
      <c r="G5" s="32"/>
    </row>
    <row r="6" ht="16.5" spans="1:7">
      <c r="A6" s="14" t="s">
        <v>124</v>
      </c>
      <c r="B6" s="14" t="s">
        <v>125</v>
      </c>
      <c r="C6" s="14"/>
      <c r="D6" s="31" t="s">
        <v>11</v>
      </c>
      <c r="E6" s="14">
        <v>2</v>
      </c>
      <c r="F6" s="15">
        <f t="shared" si="0"/>
        <v>8</v>
      </c>
      <c r="G6" s="32"/>
    </row>
    <row r="7" ht="16.5" spans="1:7">
      <c r="A7" s="14" t="s">
        <v>126</v>
      </c>
      <c r="B7" s="14" t="s">
        <v>127</v>
      </c>
      <c r="C7" s="14"/>
      <c r="D7" s="31" t="s">
        <v>11</v>
      </c>
      <c r="E7" s="14">
        <v>1</v>
      </c>
      <c r="F7" s="15">
        <f t="shared" si="0"/>
        <v>4</v>
      </c>
      <c r="G7" s="32"/>
    </row>
    <row r="8" ht="16.5" spans="1:7">
      <c r="A8" s="14" t="s">
        <v>128</v>
      </c>
      <c r="B8" s="14" t="s">
        <v>129</v>
      </c>
      <c r="C8" s="14" t="s">
        <v>130</v>
      </c>
      <c r="D8" s="31" t="s">
        <v>11</v>
      </c>
      <c r="E8" s="14">
        <v>1</v>
      </c>
      <c r="F8" s="15">
        <f t="shared" si="0"/>
        <v>4</v>
      </c>
      <c r="G8" s="32"/>
    </row>
    <row r="9" ht="16.5" spans="1:7">
      <c r="A9" s="14" t="s">
        <v>131</v>
      </c>
      <c r="B9" s="14" t="s">
        <v>132</v>
      </c>
      <c r="C9" s="14" t="s">
        <v>133</v>
      </c>
      <c r="D9" s="31" t="s">
        <v>11</v>
      </c>
      <c r="E9" s="14">
        <v>1</v>
      </c>
      <c r="F9" s="15">
        <f t="shared" si="0"/>
        <v>4</v>
      </c>
      <c r="G9" s="32"/>
    </row>
    <row r="10" ht="16.5" spans="1:7">
      <c r="A10" s="14" t="s">
        <v>134</v>
      </c>
      <c r="B10" s="14" t="s">
        <v>135</v>
      </c>
      <c r="C10" s="14" t="s">
        <v>136</v>
      </c>
      <c r="D10" s="31" t="s">
        <v>11</v>
      </c>
      <c r="E10" s="14">
        <v>1</v>
      </c>
      <c r="F10" s="15">
        <f t="shared" si="0"/>
        <v>4</v>
      </c>
      <c r="G10" s="32"/>
    </row>
    <row r="11" ht="16.5" spans="1:7">
      <c r="A11" s="14" t="s">
        <v>137</v>
      </c>
      <c r="B11" s="14" t="s">
        <v>138</v>
      </c>
      <c r="C11" s="14" t="s">
        <v>139</v>
      </c>
      <c r="D11" s="31" t="s">
        <v>11</v>
      </c>
      <c r="E11" s="14">
        <v>2</v>
      </c>
      <c r="F11" s="15">
        <f t="shared" si="0"/>
        <v>8</v>
      </c>
      <c r="G11" s="32"/>
    </row>
    <row r="12" ht="16.5" spans="1:7">
      <c r="A12" s="14" t="s">
        <v>140</v>
      </c>
      <c r="B12" s="14" t="s">
        <v>141</v>
      </c>
      <c r="C12" s="14" t="s">
        <v>142</v>
      </c>
      <c r="D12" s="31" t="s">
        <v>11</v>
      </c>
      <c r="E12" s="14">
        <v>1</v>
      </c>
      <c r="F12" s="15">
        <f t="shared" si="0"/>
        <v>4</v>
      </c>
      <c r="G12" s="32"/>
    </row>
    <row r="13" ht="16.5" spans="1:7">
      <c r="A13" s="14" t="s">
        <v>143</v>
      </c>
      <c r="B13" s="14" t="s">
        <v>144</v>
      </c>
      <c r="C13" s="14" t="s">
        <v>145</v>
      </c>
      <c r="D13" s="31" t="s">
        <v>11</v>
      </c>
      <c r="E13" s="14">
        <v>2</v>
      </c>
      <c r="F13" s="15">
        <f t="shared" si="0"/>
        <v>8</v>
      </c>
      <c r="G13" s="32"/>
    </row>
    <row r="14" ht="33" spans="1:7">
      <c r="A14" s="14" t="s">
        <v>146</v>
      </c>
      <c r="B14" s="14" t="s">
        <v>144</v>
      </c>
      <c r="C14" s="33">
        <v>450</v>
      </c>
      <c r="D14" s="31" t="s">
        <v>11</v>
      </c>
      <c r="E14" s="14">
        <v>1</v>
      </c>
      <c r="F14" s="15">
        <v>4</v>
      </c>
      <c r="G14" s="32" t="s">
        <v>147</v>
      </c>
    </row>
    <row r="15" ht="16.5" spans="1:7">
      <c r="A15" s="14" t="s">
        <v>148</v>
      </c>
      <c r="B15" s="14" t="s">
        <v>149</v>
      </c>
      <c r="C15" s="14" t="s">
        <v>150</v>
      </c>
      <c r="D15" s="31" t="s">
        <v>11</v>
      </c>
      <c r="E15" s="14">
        <v>1</v>
      </c>
      <c r="F15" s="15">
        <f t="shared" ref="F15:F23" si="1">E15*4</f>
        <v>4</v>
      </c>
      <c r="G15" s="32"/>
    </row>
    <row r="16" ht="16.5" spans="1:7">
      <c r="A16" s="14" t="s">
        <v>151</v>
      </c>
      <c r="B16" s="14" t="s">
        <v>152</v>
      </c>
      <c r="C16" s="14" t="s">
        <v>153</v>
      </c>
      <c r="D16" s="31" t="s">
        <v>11</v>
      </c>
      <c r="E16" s="14">
        <v>1</v>
      </c>
      <c r="F16" s="15">
        <f t="shared" si="1"/>
        <v>4</v>
      </c>
      <c r="G16" s="32"/>
    </row>
    <row r="17" ht="16.5" spans="1:7">
      <c r="A17" s="14" t="s">
        <v>154</v>
      </c>
      <c r="B17" s="14" t="s">
        <v>155</v>
      </c>
      <c r="C17" s="14" t="s">
        <v>156</v>
      </c>
      <c r="D17" s="31" t="s">
        <v>11</v>
      </c>
      <c r="E17" s="14">
        <v>1</v>
      </c>
      <c r="F17" s="15">
        <f t="shared" si="1"/>
        <v>4</v>
      </c>
      <c r="G17" s="32"/>
    </row>
    <row r="18" ht="16.5" spans="1:7">
      <c r="A18" s="14" t="s">
        <v>157</v>
      </c>
      <c r="B18" s="14" t="s">
        <v>158</v>
      </c>
      <c r="C18" s="14" t="s">
        <v>159</v>
      </c>
      <c r="D18" s="31" t="s">
        <v>11</v>
      </c>
      <c r="E18" s="14">
        <v>2</v>
      </c>
      <c r="F18" s="15">
        <f t="shared" si="1"/>
        <v>8</v>
      </c>
      <c r="G18" s="32"/>
    </row>
    <row r="19" ht="16.5" spans="1:7">
      <c r="A19" s="14" t="s">
        <v>160</v>
      </c>
      <c r="B19" s="14" t="s">
        <v>161</v>
      </c>
      <c r="C19" s="14" t="s">
        <v>162</v>
      </c>
      <c r="D19" s="31" t="s">
        <v>11</v>
      </c>
      <c r="E19" s="14">
        <v>1</v>
      </c>
      <c r="F19" s="15">
        <f t="shared" si="1"/>
        <v>4</v>
      </c>
      <c r="G19" s="32"/>
    </row>
    <row r="20" ht="33" spans="1:7">
      <c r="A20" s="14" t="s">
        <v>163</v>
      </c>
      <c r="B20" s="14" t="s">
        <v>164</v>
      </c>
      <c r="C20" s="14"/>
      <c r="D20" s="31" t="s">
        <v>11</v>
      </c>
      <c r="E20" s="14">
        <v>2</v>
      </c>
      <c r="F20" s="15">
        <f t="shared" si="1"/>
        <v>8</v>
      </c>
      <c r="G20" s="32" t="s">
        <v>165</v>
      </c>
    </row>
    <row r="21" ht="16.5" spans="1:7">
      <c r="A21" s="14" t="s">
        <v>166</v>
      </c>
      <c r="B21" s="14" t="s">
        <v>78</v>
      </c>
      <c r="C21" s="14" t="s">
        <v>167</v>
      </c>
      <c r="D21" s="31" t="s">
        <v>11</v>
      </c>
      <c r="E21" s="14">
        <v>1</v>
      </c>
      <c r="F21" s="15">
        <f t="shared" si="1"/>
        <v>4</v>
      </c>
      <c r="G21" s="32"/>
    </row>
    <row r="22" ht="16.5" spans="1:7">
      <c r="A22" s="14" t="s">
        <v>168</v>
      </c>
      <c r="B22" s="14" t="s">
        <v>169</v>
      </c>
      <c r="C22" s="14"/>
      <c r="D22" s="31" t="s">
        <v>11</v>
      </c>
      <c r="E22" s="14">
        <v>1</v>
      </c>
      <c r="F22" s="15">
        <f t="shared" si="1"/>
        <v>4</v>
      </c>
      <c r="G22" s="32"/>
    </row>
    <row r="23" ht="16.5" spans="1:7">
      <c r="A23" s="14" t="s">
        <v>170</v>
      </c>
      <c r="B23" s="14" t="s">
        <v>171</v>
      </c>
      <c r="C23" s="14" t="s">
        <v>172</v>
      </c>
      <c r="D23" s="34" t="s">
        <v>173</v>
      </c>
      <c r="E23" s="12">
        <f>2.1*1.5</f>
        <v>3.15</v>
      </c>
      <c r="F23" s="15">
        <f t="shared" si="1"/>
        <v>12.6</v>
      </c>
      <c r="G23" s="32"/>
    </row>
    <row r="24" ht="16.5" spans="1:7">
      <c r="A24" s="14" t="s">
        <v>174</v>
      </c>
      <c r="B24" s="14" t="s">
        <v>175</v>
      </c>
      <c r="C24" s="14" t="s">
        <v>176</v>
      </c>
      <c r="D24" s="34" t="s">
        <v>11</v>
      </c>
      <c r="E24" s="12">
        <v>1</v>
      </c>
      <c r="F24" s="15">
        <v>4</v>
      </c>
      <c r="G24" s="32"/>
    </row>
    <row r="25" ht="16.5" spans="1:7">
      <c r="A25" s="14" t="s">
        <v>177</v>
      </c>
      <c r="B25" s="14" t="s">
        <v>178</v>
      </c>
      <c r="C25" s="14"/>
      <c r="D25" s="34" t="s">
        <v>11</v>
      </c>
      <c r="E25" s="12">
        <v>1</v>
      </c>
      <c r="F25" s="15">
        <v>4</v>
      </c>
      <c r="G25" s="32"/>
    </row>
    <row r="26" ht="16.5" spans="1:7">
      <c r="A26" s="11" t="s">
        <v>179</v>
      </c>
      <c r="B26" s="11"/>
      <c r="C26" s="11"/>
      <c r="D26" s="11"/>
      <c r="E26" s="11"/>
      <c r="F26" s="11"/>
      <c r="G26" s="30"/>
    </row>
    <row r="27" ht="16.5" spans="1:7">
      <c r="A27" s="14" t="s">
        <v>180</v>
      </c>
      <c r="B27" s="14" t="s">
        <v>122</v>
      </c>
      <c r="C27" s="14" t="s">
        <v>123</v>
      </c>
      <c r="D27" s="31" t="s">
        <v>11</v>
      </c>
      <c r="E27" s="14">
        <v>1</v>
      </c>
      <c r="F27" s="15">
        <f>E27*2</f>
        <v>2</v>
      </c>
      <c r="G27" s="32"/>
    </row>
    <row r="28" ht="16.5" spans="1:7">
      <c r="A28" s="14" t="s">
        <v>181</v>
      </c>
      <c r="B28" s="14" t="s">
        <v>182</v>
      </c>
      <c r="C28" s="14"/>
      <c r="D28" s="31" t="s">
        <v>11</v>
      </c>
      <c r="E28" s="14">
        <v>1</v>
      </c>
      <c r="F28" s="15">
        <f>E28*2</f>
        <v>2</v>
      </c>
      <c r="G28" s="32"/>
    </row>
    <row r="29" ht="16.5" spans="1:7">
      <c r="A29" s="14" t="s">
        <v>183</v>
      </c>
      <c r="B29" s="14" t="s">
        <v>129</v>
      </c>
      <c r="C29" s="14" t="s">
        <v>130</v>
      </c>
      <c r="D29" s="31" t="s">
        <v>11</v>
      </c>
      <c r="E29" s="14">
        <v>1</v>
      </c>
      <c r="F29" s="15">
        <f>E29*2</f>
        <v>2</v>
      </c>
      <c r="G29" s="32"/>
    </row>
    <row r="30" ht="16.5" spans="1:7">
      <c r="A30" s="14" t="s">
        <v>184</v>
      </c>
      <c r="B30" s="14" t="s">
        <v>185</v>
      </c>
      <c r="C30" s="14"/>
      <c r="D30" s="31" t="s">
        <v>11</v>
      </c>
      <c r="E30" s="14">
        <v>1</v>
      </c>
      <c r="F30" s="15">
        <f>E30*2</f>
        <v>2</v>
      </c>
      <c r="G30" s="32"/>
    </row>
    <row r="31" ht="16.5" spans="1:7">
      <c r="A31" s="14" t="s">
        <v>186</v>
      </c>
      <c r="B31" s="14" t="s">
        <v>187</v>
      </c>
      <c r="C31" s="14"/>
      <c r="D31" s="31" t="s">
        <v>11</v>
      </c>
      <c r="E31" s="14">
        <v>1</v>
      </c>
      <c r="F31" s="15">
        <v>2</v>
      </c>
      <c r="G31" s="32"/>
    </row>
    <row r="32" ht="16.5" spans="1:7">
      <c r="A32" s="14" t="s">
        <v>188</v>
      </c>
      <c r="B32" s="14" t="s">
        <v>144</v>
      </c>
      <c r="C32" s="14" t="s">
        <v>189</v>
      </c>
      <c r="D32" s="31" t="s">
        <v>11</v>
      </c>
      <c r="E32" s="14">
        <v>2</v>
      </c>
      <c r="F32" s="15">
        <f>E32*2</f>
        <v>4</v>
      </c>
      <c r="G32" s="32"/>
    </row>
    <row r="33" ht="16.5" spans="1:7">
      <c r="A33" s="14" t="s">
        <v>190</v>
      </c>
      <c r="B33" s="14" t="s">
        <v>141</v>
      </c>
      <c r="C33" s="14" t="s">
        <v>142</v>
      </c>
      <c r="D33" s="31" t="s">
        <v>11</v>
      </c>
      <c r="E33" s="14">
        <v>1</v>
      </c>
      <c r="F33" s="15">
        <f>E33*2</f>
        <v>2</v>
      </c>
      <c r="G33" s="32"/>
    </row>
    <row r="34" ht="33" spans="1:7">
      <c r="A34" s="14" t="s">
        <v>191</v>
      </c>
      <c r="B34" s="14" t="s">
        <v>144</v>
      </c>
      <c r="C34" s="14" t="s">
        <v>145</v>
      </c>
      <c r="D34" s="31" t="s">
        <v>11</v>
      </c>
      <c r="E34" s="14">
        <v>2</v>
      </c>
      <c r="F34" s="15">
        <f>E34*2</f>
        <v>4</v>
      </c>
      <c r="G34" s="32" t="s">
        <v>147</v>
      </c>
    </row>
    <row r="35" ht="16.5" spans="1:7">
      <c r="A35" s="14" t="s">
        <v>192</v>
      </c>
      <c r="B35" s="14" t="s">
        <v>149</v>
      </c>
      <c r="C35" s="14" t="s">
        <v>150</v>
      </c>
      <c r="D35" s="31" t="s">
        <v>11</v>
      </c>
      <c r="E35" s="14">
        <v>1</v>
      </c>
      <c r="F35" s="15">
        <f>E35*2</f>
        <v>2</v>
      </c>
      <c r="G35" s="32"/>
    </row>
    <row r="36" ht="16.5" spans="1:7">
      <c r="A36" s="14" t="s">
        <v>193</v>
      </c>
      <c r="B36" s="14" t="s">
        <v>194</v>
      </c>
      <c r="C36" s="14" t="s">
        <v>162</v>
      </c>
      <c r="D36" s="31" t="s">
        <v>11</v>
      </c>
      <c r="E36" s="14">
        <v>1</v>
      </c>
      <c r="F36" s="15">
        <f>E36*2</f>
        <v>2</v>
      </c>
      <c r="G36" s="32"/>
    </row>
    <row r="37" ht="16.5" spans="1:7">
      <c r="A37" s="14" t="s">
        <v>195</v>
      </c>
      <c r="B37" s="14" t="s">
        <v>196</v>
      </c>
      <c r="C37" s="14" t="s">
        <v>197</v>
      </c>
      <c r="D37" s="31" t="s">
        <v>11</v>
      </c>
      <c r="E37" s="14">
        <v>1</v>
      </c>
      <c r="F37" s="15">
        <v>2</v>
      </c>
      <c r="G37" s="32"/>
    </row>
    <row r="38" ht="16.5" spans="1:7">
      <c r="A38" s="14" t="s">
        <v>198</v>
      </c>
      <c r="B38" s="14" t="s">
        <v>199</v>
      </c>
      <c r="C38" s="12" t="s">
        <v>172</v>
      </c>
      <c r="D38" s="34" t="s">
        <v>173</v>
      </c>
      <c r="E38" s="12">
        <v>4.7</v>
      </c>
      <c r="F38" s="15">
        <f>E38*2</f>
        <v>9.4</v>
      </c>
      <c r="G38" s="32"/>
    </row>
    <row r="39" ht="16.5" spans="1:7">
      <c r="A39" s="14" t="s">
        <v>200</v>
      </c>
      <c r="B39" s="14" t="s">
        <v>152</v>
      </c>
      <c r="C39" s="14" t="s">
        <v>153</v>
      </c>
      <c r="D39" s="31" t="s">
        <v>11</v>
      </c>
      <c r="E39" s="14">
        <v>1</v>
      </c>
      <c r="F39" s="15">
        <f>E39*2</f>
        <v>2</v>
      </c>
      <c r="G39" s="32"/>
    </row>
    <row r="40" ht="16.5" spans="1:7">
      <c r="A40" s="14" t="s">
        <v>201</v>
      </c>
      <c r="B40" s="14" t="s">
        <v>138</v>
      </c>
      <c r="C40" s="14" t="s">
        <v>202</v>
      </c>
      <c r="D40" s="31" t="s">
        <v>11</v>
      </c>
      <c r="E40" s="14">
        <v>2</v>
      </c>
      <c r="F40" s="15">
        <f>E40*2</f>
        <v>4</v>
      </c>
      <c r="G40" s="32"/>
    </row>
    <row r="41" ht="16.5" spans="1:7">
      <c r="A41" s="14" t="s">
        <v>203</v>
      </c>
      <c r="B41" s="14" t="s">
        <v>175</v>
      </c>
      <c r="C41" s="14"/>
      <c r="D41" s="31" t="s">
        <v>11</v>
      </c>
      <c r="E41" s="14">
        <v>1</v>
      </c>
      <c r="F41" s="15">
        <v>2</v>
      </c>
      <c r="G41" s="32"/>
    </row>
    <row r="42" ht="16.5" spans="1:7">
      <c r="A42" s="11" t="s">
        <v>204</v>
      </c>
      <c r="B42" s="11"/>
      <c r="C42" s="11"/>
      <c r="D42" s="11"/>
      <c r="E42" s="11"/>
      <c r="F42" s="11"/>
      <c r="G42" s="30"/>
    </row>
    <row r="43" ht="16.5" spans="1:7">
      <c r="A43" s="14" t="s">
        <v>205</v>
      </c>
      <c r="B43" s="14" t="s">
        <v>206</v>
      </c>
      <c r="C43" s="14" t="s">
        <v>207</v>
      </c>
      <c r="D43" s="31" t="s">
        <v>51</v>
      </c>
      <c r="E43" s="14">
        <v>1</v>
      </c>
      <c r="F43" s="15">
        <f>E43</f>
        <v>1</v>
      </c>
      <c r="G43" s="32"/>
    </row>
    <row r="44" ht="16.5" spans="1:7">
      <c r="A44" s="14" t="s">
        <v>208</v>
      </c>
      <c r="B44" s="14" t="s">
        <v>209</v>
      </c>
      <c r="C44" s="14"/>
      <c r="D44" s="31" t="s">
        <v>92</v>
      </c>
      <c r="E44" s="14">
        <v>24</v>
      </c>
      <c r="F44" s="15">
        <v>24</v>
      </c>
      <c r="G44" s="32"/>
    </row>
    <row r="45" ht="16.5" spans="1:7">
      <c r="A45" s="14" t="s">
        <v>210</v>
      </c>
      <c r="B45" s="14" t="s">
        <v>211</v>
      </c>
      <c r="C45" s="14"/>
      <c r="D45" s="31" t="s">
        <v>20</v>
      </c>
      <c r="E45" s="14">
        <v>1</v>
      </c>
      <c r="F45" s="15">
        <v>1</v>
      </c>
      <c r="G45" s="32"/>
    </row>
    <row r="46" ht="16.5" spans="1:7">
      <c r="A46" s="11" t="s">
        <v>212</v>
      </c>
      <c r="B46" s="11"/>
      <c r="C46" s="11"/>
      <c r="D46" s="11"/>
      <c r="E46" s="11"/>
      <c r="F46" s="11"/>
      <c r="G46" s="30"/>
    </row>
    <row r="47" ht="16.5" spans="1:7">
      <c r="A47" s="14" t="s">
        <v>213</v>
      </c>
      <c r="B47" s="14" t="s">
        <v>214</v>
      </c>
      <c r="C47" s="14" t="s">
        <v>215</v>
      </c>
      <c r="D47" s="31" t="s">
        <v>11</v>
      </c>
      <c r="E47" s="14">
        <v>1</v>
      </c>
      <c r="F47" s="15">
        <f>E47*1</f>
        <v>1</v>
      </c>
      <c r="G47" s="32"/>
    </row>
    <row r="48" ht="16.5" spans="1:7">
      <c r="A48" s="14" t="s">
        <v>216</v>
      </c>
      <c r="B48" s="14" t="s">
        <v>217</v>
      </c>
      <c r="C48" s="14" t="s">
        <v>218</v>
      </c>
      <c r="D48" s="31" t="s">
        <v>11</v>
      </c>
      <c r="E48" s="14">
        <v>5</v>
      </c>
      <c r="F48" s="15">
        <f t="shared" ref="F48:F54" si="2">E48*1</f>
        <v>5</v>
      </c>
      <c r="G48" s="32"/>
    </row>
    <row r="49" ht="16.5" spans="1:7">
      <c r="A49" s="14" t="s">
        <v>219</v>
      </c>
      <c r="B49" s="14" t="s">
        <v>220</v>
      </c>
      <c r="C49" s="14" t="s">
        <v>221</v>
      </c>
      <c r="D49" s="31" t="s">
        <v>11</v>
      </c>
      <c r="E49" s="14">
        <v>10</v>
      </c>
      <c r="F49" s="15">
        <f t="shared" si="2"/>
        <v>10</v>
      </c>
      <c r="G49" s="32"/>
    </row>
    <row r="50" ht="16.5" spans="1:7">
      <c r="A50" s="14" t="s">
        <v>222</v>
      </c>
      <c r="B50" s="14" t="s">
        <v>223</v>
      </c>
      <c r="C50" s="14"/>
      <c r="D50" s="31" t="s">
        <v>92</v>
      </c>
      <c r="E50" s="14">
        <v>20</v>
      </c>
      <c r="F50" s="15">
        <f t="shared" si="2"/>
        <v>20</v>
      </c>
      <c r="G50" s="32"/>
    </row>
    <row r="51" ht="16.5" spans="1:7">
      <c r="A51" s="14" t="s">
        <v>224</v>
      </c>
      <c r="B51" s="14" t="s">
        <v>225</v>
      </c>
      <c r="C51" s="14"/>
      <c r="D51" s="31" t="s">
        <v>92</v>
      </c>
      <c r="E51" s="14">
        <f>6*6</f>
        <v>36</v>
      </c>
      <c r="F51" s="15">
        <f t="shared" si="2"/>
        <v>36</v>
      </c>
      <c r="G51" s="32"/>
    </row>
    <row r="52" ht="16.5" spans="1:7">
      <c r="A52" s="14" t="s">
        <v>226</v>
      </c>
      <c r="B52" s="14" t="s">
        <v>227</v>
      </c>
      <c r="C52" s="14"/>
      <c r="D52" s="31" t="s">
        <v>92</v>
      </c>
      <c r="E52" s="14">
        <f>4*6</f>
        <v>24</v>
      </c>
      <c r="F52" s="15">
        <f t="shared" si="2"/>
        <v>24</v>
      </c>
      <c r="G52" s="32"/>
    </row>
    <row r="53" ht="16.5" spans="1:7">
      <c r="A53" s="14" t="s">
        <v>228</v>
      </c>
      <c r="B53" s="14" t="s">
        <v>229</v>
      </c>
      <c r="C53" s="14" t="s">
        <v>230</v>
      </c>
      <c r="D53" s="31" t="s">
        <v>11</v>
      </c>
      <c r="E53" s="14">
        <v>1</v>
      </c>
      <c r="F53" s="15">
        <f t="shared" si="2"/>
        <v>1</v>
      </c>
      <c r="G53" s="32"/>
    </row>
    <row r="54" ht="16.5" spans="1:7">
      <c r="A54" s="14" t="s">
        <v>231</v>
      </c>
      <c r="B54" s="14" t="s">
        <v>232</v>
      </c>
      <c r="C54" s="14" t="s">
        <v>233</v>
      </c>
      <c r="D54" s="31" t="s">
        <v>11</v>
      </c>
      <c r="E54" s="14">
        <v>2</v>
      </c>
      <c r="F54" s="15">
        <f t="shared" si="2"/>
        <v>2</v>
      </c>
      <c r="G54" s="32"/>
    </row>
    <row r="55" ht="16.5" spans="1:7">
      <c r="A55" s="11" t="s">
        <v>234</v>
      </c>
      <c r="B55" s="11"/>
      <c r="C55" s="11"/>
      <c r="D55" s="11"/>
      <c r="E55" s="11"/>
      <c r="F55" s="11"/>
      <c r="G55" s="30"/>
    </row>
    <row r="56" ht="16.5" spans="1:7">
      <c r="A56" s="14" t="s">
        <v>235</v>
      </c>
      <c r="B56" s="14" t="s">
        <v>236</v>
      </c>
      <c r="C56" s="14" t="s">
        <v>237</v>
      </c>
      <c r="D56" s="31" t="s">
        <v>51</v>
      </c>
      <c r="E56" s="14"/>
      <c r="F56" s="15">
        <v>1</v>
      </c>
      <c r="G56" s="32"/>
    </row>
    <row r="57" ht="16.5" spans="1:7">
      <c r="A57" s="14" t="s">
        <v>238</v>
      </c>
      <c r="B57" s="14" t="s">
        <v>169</v>
      </c>
      <c r="C57" s="14"/>
      <c r="D57" s="31" t="s">
        <v>51</v>
      </c>
      <c r="E57" s="14"/>
      <c r="F57" s="15">
        <v>6</v>
      </c>
      <c r="G57" s="32"/>
    </row>
    <row r="58" ht="16.5" spans="1:7">
      <c r="A58" s="14" t="s">
        <v>239</v>
      </c>
      <c r="B58" s="14" t="s">
        <v>240</v>
      </c>
      <c r="C58" s="14" t="s">
        <v>241</v>
      </c>
      <c r="D58" s="31" t="s">
        <v>11</v>
      </c>
      <c r="E58" s="14"/>
      <c r="F58" s="15">
        <v>1</v>
      </c>
      <c r="G58" s="32"/>
    </row>
    <row r="59" ht="16.5" spans="1:7">
      <c r="A59" s="14" t="s">
        <v>242</v>
      </c>
      <c r="B59" s="14" t="s">
        <v>243</v>
      </c>
      <c r="C59" s="14" t="s">
        <v>244</v>
      </c>
      <c r="D59" s="31" t="s">
        <v>51</v>
      </c>
      <c r="E59" s="14"/>
      <c r="F59" s="15">
        <v>1</v>
      </c>
      <c r="G59" s="32"/>
    </row>
    <row r="60" ht="16.5" spans="1:7">
      <c r="A60" s="14" t="s">
        <v>245</v>
      </c>
      <c r="B60" s="14" t="s">
        <v>246</v>
      </c>
      <c r="C60" s="14"/>
      <c r="D60" s="31" t="s">
        <v>247</v>
      </c>
      <c r="E60" s="14"/>
      <c r="F60" s="15">
        <v>1</v>
      </c>
      <c r="G60" s="32"/>
    </row>
    <row r="61" ht="16.5" spans="1:7">
      <c r="A61" s="11" t="s">
        <v>248</v>
      </c>
      <c r="B61" s="11"/>
      <c r="C61" s="11"/>
      <c r="D61" s="11"/>
      <c r="E61" s="11"/>
      <c r="F61" s="11"/>
      <c r="G61" s="30"/>
    </row>
    <row r="62" ht="16.5" spans="1:7">
      <c r="A62" s="14" t="s">
        <v>249</v>
      </c>
      <c r="B62" s="14" t="s">
        <v>132</v>
      </c>
      <c r="C62" s="14" t="s">
        <v>250</v>
      </c>
      <c r="D62" s="31" t="s">
        <v>11</v>
      </c>
      <c r="E62" s="14">
        <v>1</v>
      </c>
      <c r="F62" s="15">
        <f t="shared" ref="F62:F69" si="3">E62*1</f>
        <v>1</v>
      </c>
      <c r="G62" s="32"/>
    </row>
    <row r="63" ht="16.5" spans="1:7">
      <c r="A63" s="14" t="s">
        <v>251</v>
      </c>
      <c r="B63" s="14" t="s">
        <v>217</v>
      </c>
      <c r="C63" s="14" t="s">
        <v>252</v>
      </c>
      <c r="D63" s="31" t="s">
        <v>11</v>
      </c>
      <c r="E63" s="14">
        <v>1</v>
      </c>
      <c r="F63" s="15">
        <f t="shared" si="3"/>
        <v>1</v>
      </c>
      <c r="G63" s="32"/>
    </row>
    <row r="64" ht="16.5" spans="1:7">
      <c r="A64" s="14" t="s">
        <v>253</v>
      </c>
      <c r="B64" s="14" t="s">
        <v>254</v>
      </c>
      <c r="C64" s="14"/>
      <c r="D64" s="31" t="s">
        <v>92</v>
      </c>
      <c r="E64" s="14">
        <v>16</v>
      </c>
      <c r="F64" s="15">
        <f t="shared" si="3"/>
        <v>16</v>
      </c>
      <c r="G64" s="32"/>
    </row>
    <row r="65" ht="16.5" spans="1:7">
      <c r="A65" s="14" t="s">
        <v>255</v>
      </c>
      <c r="B65" s="14" t="s">
        <v>256</v>
      </c>
      <c r="C65" s="14" t="s">
        <v>257</v>
      </c>
      <c r="D65" s="31" t="s">
        <v>11</v>
      </c>
      <c r="E65" s="14">
        <v>1</v>
      </c>
      <c r="F65" s="15">
        <f t="shared" si="3"/>
        <v>1</v>
      </c>
      <c r="G65" s="32"/>
    </row>
    <row r="66" ht="16.5" spans="1:7">
      <c r="A66" s="14" t="s">
        <v>258</v>
      </c>
      <c r="B66" s="14" t="s">
        <v>259</v>
      </c>
      <c r="C66" s="14" t="s">
        <v>260</v>
      </c>
      <c r="D66" s="31" t="s">
        <v>11</v>
      </c>
      <c r="E66" s="14">
        <v>2</v>
      </c>
      <c r="F66" s="15">
        <f t="shared" si="3"/>
        <v>2</v>
      </c>
      <c r="G66" s="32"/>
    </row>
    <row r="67" ht="16.5" spans="1:7">
      <c r="A67" s="14" t="s">
        <v>261</v>
      </c>
      <c r="B67" s="14" t="s">
        <v>129</v>
      </c>
      <c r="C67" s="14" t="s">
        <v>130</v>
      </c>
      <c r="D67" s="31" t="s">
        <v>11</v>
      </c>
      <c r="E67" s="14">
        <v>1</v>
      </c>
      <c r="F67" s="15">
        <f t="shared" si="3"/>
        <v>1</v>
      </c>
      <c r="G67" s="32"/>
    </row>
    <row r="68" ht="16.5" spans="1:7">
      <c r="A68" s="14" t="s">
        <v>262</v>
      </c>
      <c r="B68" s="14" t="s">
        <v>263</v>
      </c>
      <c r="C68" s="14" t="s">
        <v>264</v>
      </c>
      <c r="D68" s="31" t="s">
        <v>11</v>
      </c>
      <c r="E68" s="14">
        <v>1</v>
      </c>
      <c r="F68" s="15">
        <f t="shared" si="3"/>
        <v>1</v>
      </c>
      <c r="G68" s="32"/>
    </row>
    <row r="69" ht="16.5" spans="1:7">
      <c r="A69" s="14" t="s">
        <v>265</v>
      </c>
      <c r="B69" s="14" t="s">
        <v>266</v>
      </c>
      <c r="C69" s="14" t="s">
        <v>267</v>
      </c>
      <c r="D69" s="31" t="s">
        <v>11</v>
      </c>
      <c r="E69" s="14">
        <v>2</v>
      </c>
      <c r="F69" s="15">
        <f t="shared" si="3"/>
        <v>2</v>
      </c>
      <c r="G69" s="32"/>
    </row>
    <row r="70" ht="16.5" spans="1:7">
      <c r="A70" s="11" t="s">
        <v>268</v>
      </c>
      <c r="B70" s="11"/>
      <c r="C70" s="11"/>
      <c r="D70" s="11"/>
      <c r="E70" s="11"/>
      <c r="F70" s="11"/>
      <c r="G70" s="30"/>
    </row>
    <row r="71" ht="16.5" spans="1:7">
      <c r="A71" s="14" t="s">
        <v>269</v>
      </c>
      <c r="B71" s="14" t="s">
        <v>217</v>
      </c>
      <c r="C71" s="14" t="s">
        <v>270</v>
      </c>
      <c r="D71" s="31" t="s">
        <v>51</v>
      </c>
      <c r="E71" s="14">
        <v>1</v>
      </c>
      <c r="F71" s="15">
        <v>1</v>
      </c>
      <c r="G71" s="35"/>
    </row>
    <row r="72" ht="16.5" spans="1:7">
      <c r="A72" s="14" t="s">
        <v>271</v>
      </c>
      <c r="B72" s="14" t="s">
        <v>272</v>
      </c>
      <c r="C72" s="14" t="s">
        <v>273</v>
      </c>
      <c r="D72" s="31" t="s">
        <v>51</v>
      </c>
      <c r="E72" s="14">
        <v>1</v>
      </c>
      <c r="F72" s="15">
        <v>1</v>
      </c>
      <c r="G72" s="35"/>
    </row>
    <row r="73" ht="16.5" spans="1:7">
      <c r="A73" s="14" t="s">
        <v>274</v>
      </c>
      <c r="B73" s="14" t="s">
        <v>254</v>
      </c>
      <c r="C73" s="14" t="s">
        <v>275</v>
      </c>
      <c r="D73" s="31" t="s">
        <v>92</v>
      </c>
      <c r="E73" s="14">
        <v>10</v>
      </c>
      <c r="F73" s="15">
        <v>10</v>
      </c>
      <c r="G73" s="35"/>
    </row>
    <row r="74" ht="16.5" spans="1:7">
      <c r="A74" s="14" t="s">
        <v>276</v>
      </c>
      <c r="B74" s="14" t="s">
        <v>277</v>
      </c>
      <c r="C74" s="14"/>
      <c r="D74" s="31" t="s">
        <v>51</v>
      </c>
      <c r="E74" s="14">
        <v>1</v>
      </c>
      <c r="F74" s="15">
        <v>1</v>
      </c>
      <c r="G74" s="35"/>
    </row>
    <row r="75" ht="16.5" spans="1:7">
      <c r="A75" s="14" t="s">
        <v>278</v>
      </c>
      <c r="B75" s="14" t="s">
        <v>279</v>
      </c>
      <c r="C75" s="14"/>
      <c r="D75" s="31" t="s">
        <v>51</v>
      </c>
      <c r="E75" s="14">
        <v>1</v>
      </c>
      <c r="F75" s="15">
        <v>1</v>
      </c>
      <c r="G75" s="35"/>
    </row>
    <row r="76" ht="16.5" spans="1:7">
      <c r="A76" s="14" t="s">
        <v>280</v>
      </c>
      <c r="B76" s="14" t="s">
        <v>256</v>
      </c>
      <c r="C76" s="14"/>
      <c r="D76" s="31" t="s">
        <v>51</v>
      </c>
      <c r="E76" s="14">
        <v>1</v>
      </c>
      <c r="F76" s="15">
        <v>1</v>
      </c>
      <c r="G76" s="35"/>
    </row>
    <row r="77" ht="16.5" spans="1:7">
      <c r="A77" s="14" t="s">
        <v>281</v>
      </c>
      <c r="B77" s="14" t="s">
        <v>259</v>
      </c>
      <c r="C77" s="14"/>
      <c r="D77" s="36" t="s">
        <v>51</v>
      </c>
      <c r="E77" s="14">
        <v>1</v>
      </c>
      <c r="F77" s="15">
        <v>1</v>
      </c>
      <c r="G77" s="35"/>
    </row>
    <row r="78" ht="16.5" spans="1:7">
      <c r="A78" s="14" t="s">
        <v>282</v>
      </c>
      <c r="B78" s="14" t="s">
        <v>132</v>
      </c>
      <c r="C78" s="14" t="s">
        <v>283</v>
      </c>
      <c r="D78" s="31" t="s">
        <v>11</v>
      </c>
      <c r="E78" s="14">
        <v>1</v>
      </c>
      <c r="F78" s="15">
        <v>1</v>
      </c>
      <c r="G78" s="35"/>
    </row>
    <row r="79" customFormat="1" ht="16.5" spans="1:7">
      <c r="A79" s="14" t="s">
        <v>284</v>
      </c>
      <c r="B79" s="14" t="s">
        <v>285</v>
      </c>
      <c r="C79" s="14"/>
      <c r="D79" s="31" t="s">
        <v>11</v>
      </c>
      <c r="E79" s="14">
        <v>1</v>
      </c>
      <c r="F79" s="15">
        <v>1</v>
      </c>
      <c r="G79" s="35"/>
    </row>
    <row r="80" customFormat="1" ht="16.5" spans="1:7">
      <c r="A80" s="11" t="s">
        <v>286</v>
      </c>
      <c r="B80" s="11"/>
      <c r="C80" s="11"/>
      <c r="D80" s="11"/>
      <c r="E80" s="11"/>
      <c r="F80" s="11"/>
      <c r="G80" s="30"/>
    </row>
    <row r="81" customFormat="1" ht="16.5" spans="1:7">
      <c r="A81" s="14" t="s">
        <v>287</v>
      </c>
      <c r="B81" s="14" t="s">
        <v>272</v>
      </c>
      <c r="C81" s="14" t="s">
        <v>273</v>
      </c>
      <c r="D81" s="34" t="s">
        <v>51</v>
      </c>
      <c r="E81" s="37">
        <v>1</v>
      </c>
      <c r="F81" s="37">
        <v>1</v>
      </c>
      <c r="G81" s="38"/>
    </row>
    <row r="82" customFormat="1" ht="16.5" spans="1:7">
      <c r="A82" s="14" t="s">
        <v>288</v>
      </c>
      <c r="B82" s="19" t="s">
        <v>217</v>
      </c>
      <c r="C82" s="19" t="s">
        <v>289</v>
      </c>
      <c r="D82" s="34" t="s">
        <v>51</v>
      </c>
      <c r="E82" s="37">
        <v>1</v>
      </c>
      <c r="F82" s="37">
        <v>1</v>
      </c>
      <c r="G82" s="38"/>
    </row>
    <row r="83" ht="16.5" spans="1:7">
      <c r="A83" s="14" t="s">
        <v>290</v>
      </c>
      <c r="B83" s="14" t="s">
        <v>254</v>
      </c>
      <c r="C83" s="14" t="s">
        <v>291</v>
      </c>
      <c r="D83" s="31" t="s">
        <v>92</v>
      </c>
      <c r="E83" s="39">
        <v>10</v>
      </c>
      <c r="F83" s="40">
        <v>10</v>
      </c>
      <c r="G83" s="35"/>
    </row>
    <row r="84" ht="16.5" spans="1:7">
      <c r="A84" s="14" t="s">
        <v>292</v>
      </c>
      <c r="B84" s="14" t="s">
        <v>293</v>
      </c>
      <c r="C84" s="14" t="s">
        <v>294</v>
      </c>
      <c r="D84" s="31" t="s">
        <v>51</v>
      </c>
      <c r="E84" s="39">
        <v>1</v>
      </c>
      <c r="F84" s="40">
        <v>1</v>
      </c>
      <c r="G84" s="35"/>
    </row>
    <row r="85" ht="16.5" spans="1:7">
      <c r="A85" s="14" t="s">
        <v>295</v>
      </c>
      <c r="B85" s="14" t="s">
        <v>296</v>
      </c>
      <c r="C85" s="14" t="s">
        <v>297</v>
      </c>
      <c r="D85" s="31" t="s">
        <v>51</v>
      </c>
      <c r="E85" s="39">
        <v>5</v>
      </c>
      <c r="F85" s="40">
        <v>5</v>
      </c>
      <c r="G85" s="35"/>
    </row>
    <row r="86" ht="16.5" spans="1:7">
      <c r="A86" s="14" t="s">
        <v>298</v>
      </c>
      <c r="B86" s="14" t="s">
        <v>299</v>
      </c>
      <c r="C86" s="14"/>
      <c r="D86" s="31" t="s">
        <v>51</v>
      </c>
      <c r="E86" s="39">
        <v>1</v>
      </c>
      <c r="F86" s="40">
        <v>1</v>
      </c>
      <c r="G86" s="35"/>
    </row>
    <row r="87" ht="16.5" spans="1:7">
      <c r="A87" s="11" t="s">
        <v>300</v>
      </c>
      <c r="B87" s="11"/>
      <c r="C87" s="11"/>
      <c r="D87" s="11"/>
      <c r="E87" s="11"/>
      <c r="F87" s="11"/>
      <c r="G87" s="30"/>
    </row>
    <row r="88" ht="16.5" spans="1:7">
      <c r="A88" s="14" t="s">
        <v>301</v>
      </c>
      <c r="B88" s="14" t="s">
        <v>122</v>
      </c>
      <c r="C88" s="14" t="s">
        <v>302</v>
      </c>
      <c r="D88" s="31" t="s">
        <v>11</v>
      </c>
      <c r="E88" s="14">
        <v>1</v>
      </c>
      <c r="F88" s="13">
        <f>E88*8</f>
        <v>8</v>
      </c>
      <c r="G88" s="32"/>
    </row>
    <row r="89" ht="16.5" spans="1:7">
      <c r="A89" s="14" t="s">
        <v>303</v>
      </c>
      <c r="B89" s="14" t="s">
        <v>304</v>
      </c>
      <c r="C89" s="14"/>
      <c r="D89" s="31" t="s">
        <v>11</v>
      </c>
      <c r="E89" s="14">
        <v>1</v>
      </c>
      <c r="F89" s="13">
        <f>E89*8</f>
        <v>8</v>
      </c>
      <c r="G89" s="32"/>
    </row>
    <row r="90" ht="16.5" spans="1:7">
      <c r="A90" s="14" t="s">
        <v>305</v>
      </c>
      <c r="B90" s="14" t="s">
        <v>155</v>
      </c>
      <c r="C90" s="14" t="s">
        <v>306</v>
      </c>
      <c r="D90" s="31" t="s">
        <v>11</v>
      </c>
      <c r="E90" s="14">
        <v>1</v>
      </c>
      <c r="F90" s="13">
        <f>E90*8</f>
        <v>8</v>
      </c>
      <c r="G90" s="32"/>
    </row>
    <row r="91" ht="16.5" spans="1:7">
      <c r="A91" s="14" t="s">
        <v>307</v>
      </c>
      <c r="B91" s="14" t="s">
        <v>152</v>
      </c>
      <c r="C91" s="14" t="s">
        <v>308</v>
      </c>
      <c r="D91" s="31" t="s">
        <v>51</v>
      </c>
      <c r="E91" s="14">
        <v>1</v>
      </c>
      <c r="F91" s="13">
        <f>E91*8</f>
        <v>8</v>
      </c>
      <c r="G91" s="32"/>
    </row>
    <row r="92" ht="16.5" spans="1:7">
      <c r="A92" s="14" t="s">
        <v>309</v>
      </c>
      <c r="B92" s="14" t="s">
        <v>138</v>
      </c>
      <c r="C92" s="14" t="s">
        <v>310</v>
      </c>
      <c r="D92" s="31" t="s">
        <v>11</v>
      </c>
      <c r="E92" s="14">
        <v>2</v>
      </c>
      <c r="F92" s="13">
        <f>E92*8</f>
        <v>16</v>
      </c>
      <c r="G92" s="32"/>
    </row>
    <row r="93" ht="16.5" spans="1:7">
      <c r="A93" s="14" t="s">
        <v>311</v>
      </c>
      <c r="B93" s="14" t="s">
        <v>256</v>
      </c>
      <c r="C93" s="14"/>
      <c r="D93" s="31" t="s">
        <v>11</v>
      </c>
      <c r="E93" s="14"/>
      <c r="F93" s="13">
        <v>8</v>
      </c>
      <c r="G93" s="32"/>
    </row>
    <row r="94" ht="16.5" spans="1:7">
      <c r="A94" s="14" t="s">
        <v>312</v>
      </c>
      <c r="B94" s="14" t="s">
        <v>313</v>
      </c>
      <c r="C94" s="14"/>
      <c r="D94" s="31" t="s">
        <v>51</v>
      </c>
      <c r="E94" s="14"/>
      <c r="F94" s="13">
        <v>16</v>
      </c>
      <c r="G94" s="32"/>
    </row>
    <row r="95" ht="16.5" spans="1:7">
      <c r="A95" s="11" t="s">
        <v>314</v>
      </c>
      <c r="B95" s="11"/>
      <c r="C95" s="11"/>
      <c r="D95" s="11"/>
      <c r="E95" s="11"/>
      <c r="F95" s="11"/>
      <c r="G95" s="30"/>
    </row>
    <row r="96" ht="16.5" spans="1:7">
      <c r="A96" s="14" t="s">
        <v>315</v>
      </c>
      <c r="B96" s="14" t="s">
        <v>122</v>
      </c>
      <c r="C96" s="14" t="s">
        <v>316</v>
      </c>
      <c r="D96" s="31" t="s">
        <v>11</v>
      </c>
      <c r="E96" s="14">
        <v>1</v>
      </c>
      <c r="F96" s="15">
        <v>9</v>
      </c>
      <c r="G96" s="16"/>
    </row>
    <row r="97" ht="16.5" spans="1:7">
      <c r="A97" s="14" t="s">
        <v>317</v>
      </c>
      <c r="B97" s="14" t="s">
        <v>152</v>
      </c>
      <c r="C97" s="14" t="s">
        <v>318</v>
      </c>
      <c r="D97" s="31" t="s">
        <v>51</v>
      </c>
      <c r="E97" s="14">
        <v>1</v>
      </c>
      <c r="F97" s="15">
        <v>9</v>
      </c>
      <c r="G97" s="16"/>
    </row>
    <row r="98" ht="16.5" spans="1:7">
      <c r="A98" s="14" t="s">
        <v>319</v>
      </c>
      <c r="B98" s="14" t="s">
        <v>138</v>
      </c>
      <c r="C98" s="14" t="s">
        <v>310</v>
      </c>
      <c r="D98" s="31" t="s">
        <v>11</v>
      </c>
      <c r="E98" s="14">
        <v>2</v>
      </c>
      <c r="F98" s="15">
        <v>18</v>
      </c>
      <c r="G98" s="16"/>
    </row>
    <row r="99" ht="16.5" spans="1:7">
      <c r="A99" s="14" t="s">
        <v>320</v>
      </c>
      <c r="B99" s="14" t="s">
        <v>321</v>
      </c>
      <c r="C99" s="14"/>
      <c r="D99" s="31" t="s">
        <v>11</v>
      </c>
      <c r="E99" s="14">
        <v>1</v>
      </c>
      <c r="F99" s="15">
        <v>9</v>
      </c>
      <c r="G99" s="16"/>
    </row>
    <row r="100" ht="16.5" spans="1:7">
      <c r="A100" s="14" t="s">
        <v>322</v>
      </c>
      <c r="B100" s="14" t="s">
        <v>155</v>
      </c>
      <c r="C100" s="14" t="s">
        <v>323</v>
      </c>
      <c r="D100" s="31" t="s">
        <v>11</v>
      </c>
      <c r="E100" s="14">
        <v>1</v>
      </c>
      <c r="F100" s="15">
        <v>9</v>
      </c>
      <c r="G100" s="16"/>
    </row>
    <row r="101" ht="16.5" spans="1:7">
      <c r="A101" s="14" t="s">
        <v>324</v>
      </c>
      <c r="B101" s="14" t="s">
        <v>199</v>
      </c>
      <c r="C101" s="14" t="s">
        <v>172</v>
      </c>
      <c r="D101" s="31" t="s">
        <v>173</v>
      </c>
      <c r="E101" s="14">
        <v>2.7</v>
      </c>
      <c r="F101" s="15">
        <f>E101*5</f>
        <v>13.5</v>
      </c>
      <c r="G101" s="16"/>
    </row>
    <row r="102" ht="16.5" spans="1:7">
      <c r="A102" s="11" t="s">
        <v>325</v>
      </c>
      <c r="B102" s="11"/>
      <c r="C102" s="11"/>
      <c r="D102" s="11"/>
      <c r="E102" s="11"/>
      <c r="F102" s="11"/>
      <c r="G102" s="30"/>
    </row>
    <row r="103" ht="16.5" spans="1:7">
      <c r="A103" s="14" t="s">
        <v>326</v>
      </c>
      <c r="B103" s="14" t="s">
        <v>122</v>
      </c>
      <c r="C103" s="14" t="s">
        <v>327</v>
      </c>
      <c r="D103" s="31" t="s">
        <v>11</v>
      </c>
      <c r="E103" s="14">
        <v>1</v>
      </c>
      <c r="F103" s="15">
        <v>2</v>
      </c>
      <c r="G103" s="32"/>
    </row>
    <row r="104" ht="16.5" spans="1:7">
      <c r="A104" s="14" t="s">
        <v>328</v>
      </c>
      <c r="B104" s="14" t="s">
        <v>240</v>
      </c>
      <c r="C104" s="14" t="s">
        <v>329</v>
      </c>
      <c r="D104" s="31" t="s">
        <v>11</v>
      </c>
      <c r="E104" s="14">
        <v>1</v>
      </c>
      <c r="F104" s="15">
        <v>2</v>
      </c>
      <c r="G104" s="32"/>
    </row>
    <row r="105" ht="16.5" spans="1:7">
      <c r="A105" s="14" t="s">
        <v>330</v>
      </c>
      <c r="B105" s="14" t="s">
        <v>321</v>
      </c>
      <c r="C105" s="14"/>
      <c r="D105" s="31" t="s">
        <v>11</v>
      </c>
      <c r="E105" s="14">
        <v>1</v>
      </c>
      <c r="F105" s="15">
        <v>2</v>
      </c>
      <c r="G105" s="32"/>
    </row>
    <row r="106" ht="16.5" spans="1:7">
      <c r="A106" s="14" t="s">
        <v>331</v>
      </c>
      <c r="B106" s="14" t="s">
        <v>155</v>
      </c>
      <c r="C106" s="14" t="s">
        <v>332</v>
      </c>
      <c r="D106" s="31" t="s">
        <v>11</v>
      </c>
      <c r="E106" s="14">
        <v>1</v>
      </c>
      <c r="F106" s="15">
        <v>2</v>
      </c>
      <c r="G106" s="32"/>
    </row>
    <row r="107" ht="16.5" spans="1:7">
      <c r="A107" s="14" t="s">
        <v>333</v>
      </c>
      <c r="B107" s="14" t="s">
        <v>199</v>
      </c>
      <c r="C107" s="12" t="s">
        <v>334</v>
      </c>
      <c r="D107" s="34" t="s">
        <v>173</v>
      </c>
      <c r="E107" s="12">
        <v>2.84</v>
      </c>
      <c r="F107" s="15">
        <f>E107*6</f>
        <v>17.04</v>
      </c>
      <c r="G107" s="32"/>
    </row>
    <row r="108" ht="16.5" spans="1:7">
      <c r="A108" s="14" t="s">
        <v>335</v>
      </c>
      <c r="B108" s="14" t="s">
        <v>152</v>
      </c>
      <c r="C108" s="14" t="s">
        <v>336</v>
      </c>
      <c r="D108" s="31" t="s">
        <v>51</v>
      </c>
      <c r="E108" s="14">
        <v>2</v>
      </c>
      <c r="F108" s="15">
        <v>4</v>
      </c>
      <c r="G108" s="32"/>
    </row>
    <row r="109" ht="16.5" spans="1:7">
      <c r="A109" s="11" t="s">
        <v>337</v>
      </c>
      <c r="B109" s="11"/>
      <c r="C109" s="11"/>
      <c r="D109" s="11"/>
      <c r="E109" s="11"/>
      <c r="F109" s="11"/>
      <c r="G109" s="30"/>
    </row>
    <row r="110" ht="16.5" spans="1:7">
      <c r="A110" s="14" t="s">
        <v>338</v>
      </c>
      <c r="B110" s="14" t="s">
        <v>78</v>
      </c>
      <c r="C110" s="14" t="s">
        <v>339</v>
      </c>
      <c r="D110" s="31" t="s">
        <v>11</v>
      </c>
      <c r="E110" s="14">
        <v>1</v>
      </c>
      <c r="F110" s="15">
        <f>E110*1</f>
        <v>1</v>
      </c>
      <c r="G110" s="32"/>
    </row>
    <row r="111" ht="16.5" spans="1:7">
      <c r="A111" s="14" t="s">
        <v>340</v>
      </c>
      <c r="B111" s="14" t="s">
        <v>341</v>
      </c>
      <c r="C111" s="14"/>
      <c r="D111" s="31" t="s">
        <v>11</v>
      </c>
      <c r="E111" s="14">
        <v>6</v>
      </c>
      <c r="F111" s="15">
        <f t="shared" ref="F111:F114" si="4">E111*1</f>
        <v>6</v>
      </c>
      <c r="G111" s="32"/>
    </row>
    <row r="112" ht="16.5" spans="1:7">
      <c r="A112" s="14" t="s">
        <v>342</v>
      </c>
      <c r="B112" s="14" t="s">
        <v>132</v>
      </c>
      <c r="C112" s="14" t="s">
        <v>343</v>
      </c>
      <c r="D112" s="31" t="s">
        <v>11</v>
      </c>
      <c r="E112" s="14">
        <v>1</v>
      </c>
      <c r="F112" s="14">
        <f t="shared" si="4"/>
        <v>1</v>
      </c>
      <c r="G112" s="32"/>
    </row>
    <row r="113" ht="16.5" spans="1:7">
      <c r="A113" s="14" t="s">
        <v>344</v>
      </c>
      <c r="B113" s="14" t="s">
        <v>149</v>
      </c>
      <c r="C113" s="14" t="s">
        <v>345</v>
      </c>
      <c r="D113" s="31" t="s">
        <v>11</v>
      </c>
      <c r="E113" s="14">
        <v>1</v>
      </c>
      <c r="F113" s="14">
        <f t="shared" si="4"/>
        <v>1</v>
      </c>
      <c r="G113" s="32"/>
    </row>
    <row r="114" ht="16.5" spans="1:7">
      <c r="A114" s="14" t="s">
        <v>346</v>
      </c>
      <c r="B114" s="14" t="s">
        <v>132</v>
      </c>
      <c r="C114" s="14" t="s">
        <v>347</v>
      </c>
      <c r="D114" s="31" t="s">
        <v>11</v>
      </c>
      <c r="E114" s="14">
        <v>1</v>
      </c>
      <c r="F114" s="14">
        <f t="shared" si="4"/>
        <v>1</v>
      </c>
      <c r="G114" s="32"/>
    </row>
    <row r="115" ht="16.5" spans="1:7">
      <c r="A115" s="11" t="s">
        <v>348</v>
      </c>
      <c r="B115" s="11"/>
      <c r="C115" s="11"/>
      <c r="D115" s="11"/>
      <c r="E115" s="11"/>
      <c r="F115" s="11"/>
      <c r="G115" s="30"/>
    </row>
    <row r="116" ht="16.5" spans="1:7">
      <c r="A116" s="16" t="s">
        <v>235</v>
      </c>
      <c r="B116" s="14" t="s">
        <v>349</v>
      </c>
      <c r="C116" s="14" t="s">
        <v>350</v>
      </c>
      <c r="D116" s="31" t="s">
        <v>51</v>
      </c>
      <c r="E116" s="12">
        <v>24</v>
      </c>
      <c r="F116" s="15">
        <f>E116*1</f>
        <v>24</v>
      </c>
      <c r="G116" s="32"/>
    </row>
    <row r="117" ht="16.5" spans="1:7">
      <c r="A117" s="16" t="s">
        <v>238</v>
      </c>
      <c r="B117" s="14" t="s">
        <v>351</v>
      </c>
      <c r="C117" s="14"/>
      <c r="D117" s="31" t="s">
        <v>51</v>
      </c>
      <c r="E117" s="12">
        <v>6</v>
      </c>
      <c r="F117" s="15">
        <v>6</v>
      </c>
      <c r="G117" s="32"/>
    </row>
    <row r="118" ht="16.5" spans="1:7">
      <c r="A118" s="16" t="s">
        <v>239</v>
      </c>
      <c r="B118" s="14" t="s">
        <v>352</v>
      </c>
      <c r="C118" s="14" t="s">
        <v>353</v>
      </c>
      <c r="D118" s="31" t="s">
        <v>51</v>
      </c>
      <c r="E118" s="12">
        <v>14</v>
      </c>
      <c r="F118" s="15">
        <v>14</v>
      </c>
      <c r="G118" s="32"/>
    </row>
    <row r="119" ht="16.5" spans="1:7">
      <c r="A119" s="16" t="s">
        <v>242</v>
      </c>
      <c r="B119" s="14" t="s">
        <v>321</v>
      </c>
      <c r="C119" s="14" t="s">
        <v>354</v>
      </c>
      <c r="D119" s="31" t="s">
        <v>92</v>
      </c>
      <c r="E119" s="12">
        <v>80</v>
      </c>
      <c r="F119" s="15">
        <f>E119*1</f>
        <v>80</v>
      </c>
      <c r="G119" s="32"/>
    </row>
    <row r="120" ht="16.5" spans="1:7">
      <c r="A120" s="16" t="s">
        <v>245</v>
      </c>
      <c r="B120" s="14" t="s">
        <v>355</v>
      </c>
      <c r="C120" s="14" t="s">
        <v>356</v>
      </c>
      <c r="D120" s="31" t="s">
        <v>92</v>
      </c>
      <c r="E120" s="12">
        <f>24+8*4</f>
        <v>56</v>
      </c>
      <c r="F120" s="15">
        <f>E120*1</f>
        <v>56</v>
      </c>
      <c r="G120" s="32"/>
    </row>
    <row r="121" ht="16.5" spans="1:7">
      <c r="A121" s="16" t="s">
        <v>357</v>
      </c>
      <c r="B121" s="14" t="s">
        <v>358</v>
      </c>
      <c r="C121" s="14"/>
      <c r="D121" s="31" t="s">
        <v>51</v>
      </c>
      <c r="E121" s="12">
        <v>20</v>
      </c>
      <c r="F121" s="15">
        <v>20</v>
      </c>
      <c r="G121" s="32"/>
    </row>
    <row r="122" ht="16.5" spans="1:7">
      <c r="A122" s="11" t="s">
        <v>359</v>
      </c>
      <c r="B122" s="11"/>
      <c r="C122" s="11"/>
      <c r="D122" s="11"/>
      <c r="E122" s="11"/>
      <c r="F122" s="11"/>
      <c r="G122" s="30"/>
    </row>
    <row r="123" ht="16.5" spans="1:7">
      <c r="A123" s="16"/>
      <c r="B123" s="14" t="s">
        <v>304</v>
      </c>
      <c r="C123" s="14"/>
      <c r="D123" s="31" t="s">
        <v>92</v>
      </c>
      <c r="E123" s="12">
        <v>1</v>
      </c>
      <c r="F123" s="15">
        <f>E123</f>
        <v>1</v>
      </c>
      <c r="G123" s="32"/>
    </row>
    <row r="124" ht="16.5" spans="1:7">
      <c r="A124" s="14"/>
      <c r="B124" s="14" t="s">
        <v>360</v>
      </c>
      <c r="C124" s="14"/>
      <c r="D124" s="31" t="s">
        <v>92</v>
      </c>
      <c r="E124" s="12">
        <v>1</v>
      </c>
      <c r="F124" s="15">
        <f t="shared" ref="F124:F126" si="5">E124</f>
        <v>1</v>
      </c>
      <c r="G124" s="32"/>
    </row>
    <row r="125" ht="16.5" spans="1:7">
      <c r="A125" s="14"/>
      <c r="B125" s="14" t="s">
        <v>155</v>
      </c>
      <c r="C125" s="14" t="s">
        <v>361</v>
      </c>
      <c r="D125" s="31" t="s">
        <v>51</v>
      </c>
      <c r="E125" s="12">
        <v>1</v>
      </c>
      <c r="F125" s="15">
        <f t="shared" si="5"/>
        <v>1</v>
      </c>
      <c r="G125" s="32"/>
    </row>
    <row r="126" ht="16.5" spans="1:7">
      <c r="A126" s="14"/>
      <c r="B126" s="14" t="s">
        <v>122</v>
      </c>
      <c r="C126" s="14" t="s">
        <v>362</v>
      </c>
      <c r="D126" s="31" t="s">
        <v>92</v>
      </c>
      <c r="E126" s="12">
        <v>1</v>
      </c>
      <c r="F126" s="15">
        <f t="shared" si="5"/>
        <v>1</v>
      </c>
      <c r="G126" s="32"/>
    </row>
    <row r="127" ht="16.5" spans="1:7">
      <c r="A127" s="11" t="s">
        <v>363</v>
      </c>
      <c r="B127" s="11"/>
      <c r="C127" s="11"/>
      <c r="D127" s="11"/>
      <c r="E127" s="11"/>
      <c r="F127" s="11"/>
      <c r="G127" s="30"/>
    </row>
    <row r="128" ht="16.5" spans="1:7">
      <c r="A128" s="16"/>
      <c r="B128" s="14" t="s">
        <v>304</v>
      </c>
      <c r="C128" s="14"/>
      <c r="D128" s="31" t="s">
        <v>92</v>
      </c>
      <c r="E128" s="12">
        <v>1</v>
      </c>
      <c r="F128" s="15">
        <f>E128*5</f>
        <v>5</v>
      </c>
      <c r="G128" s="32"/>
    </row>
    <row r="129" ht="33" spans="1:7">
      <c r="A129" s="14"/>
      <c r="B129" s="16" t="s">
        <v>364</v>
      </c>
      <c r="C129" s="14" t="s">
        <v>365</v>
      </c>
      <c r="D129" s="31" t="s">
        <v>51</v>
      </c>
      <c r="E129" s="12">
        <v>1</v>
      </c>
      <c r="F129" s="15">
        <f t="shared" ref="F129:F131" si="6">E129*5</f>
        <v>5</v>
      </c>
      <c r="G129" s="32"/>
    </row>
    <row r="130" ht="16.5" spans="1:7">
      <c r="A130" s="14"/>
      <c r="B130" s="14" t="s">
        <v>155</v>
      </c>
      <c r="C130" s="14" t="s">
        <v>366</v>
      </c>
      <c r="D130" s="31" t="s">
        <v>51</v>
      </c>
      <c r="E130" s="12">
        <v>1</v>
      </c>
      <c r="F130" s="15">
        <f t="shared" si="6"/>
        <v>5</v>
      </c>
      <c r="G130" s="32"/>
    </row>
    <row r="131" ht="16.5" spans="1:7">
      <c r="A131" s="14"/>
      <c r="B131" s="14" t="s">
        <v>122</v>
      </c>
      <c r="C131" s="14" t="s">
        <v>367</v>
      </c>
      <c r="D131" s="31" t="s">
        <v>11</v>
      </c>
      <c r="E131" s="12">
        <v>1</v>
      </c>
      <c r="F131" s="15">
        <f t="shared" si="6"/>
        <v>5</v>
      </c>
      <c r="G131" s="32"/>
    </row>
    <row r="132" ht="16.5" spans="1:7">
      <c r="A132" s="11" t="s">
        <v>368</v>
      </c>
      <c r="B132" s="11"/>
      <c r="C132" s="11"/>
      <c r="D132" s="11"/>
      <c r="E132" s="11"/>
      <c r="F132" s="11"/>
      <c r="G132" s="30"/>
    </row>
    <row r="133" ht="16.5" spans="1:7">
      <c r="A133" s="16"/>
      <c r="B133" s="14" t="s">
        <v>360</v>
      </c>
      <c r="C133" s="14"/>
      <c r="D133" s="31" t="s">
        <v>92</v>
      </c>
      <c r="E133" s="12">
        <v>3</v>
      </c>
      <c r="F133" s="15">
        <f t="shared" ref="F133:F135" si="7">E133</f>
        <v>3</v>
      </c>
      <c r="G133" s="32"/>
    </row>
    <row r="134" ht="16.5" spans="1:7">
      <c r="A134" s="14"/>
      <c r="B134" s="14" t="s">
        <v>369</v>
      </c>
      <c r="C134" s="14" t="s">
        <v>370</v>
      </c>
      <c r="D134" s="31" t="s">
        <v>51</v>
      </c>
      <c r="E134" s="12">
        <v>3</v>
      </c>
      <c r="F134" s="15">
        <f t="shared" si="7"/>
        <v>3</v>
      </c>
      <c r="G134" s="32"/>
    </row>
    <row r="135" customFormat="1" ht="16.5" spans="1:7">
      <c r="A135" s="14"/>
      <c r="B135" s="14" t="s">
        <v>371</v>
      </c>
      <c r="C135" s="14" t="s">
        <v>372</v>
      </c>
      <c r="D135" s="31" t="s">
        <v>11</v>
      </c>
      <c r="E135" s="12">
        <v>3</v>
      </c>
      <c r="F135" s="15">
        <f t="shared" si="7"/>
        <v>3</v>
      </c>
      <c r="G135" s="32"/>
    </row>
    <row r="136" s="3" customFormat="1" ht="70" customHeight="1" spans="1:8">
      <c r="A136" s="41" t="s">
        <v>373</v>
      </c>
      <c r="B136" s="41"/>
      <c r="C136" s="41"/>
      <c r="D136" s="41"/>
      <c r="E136" s="41"/>
      <c r="F136" s="41"/>
      <c r="G136" s="41"/>
      <c r="H136" s="41"/>
    </row>
  </sheetData>
  <mergeCells count="24">
    <mergeCell ref="A1:G1"/>
    <mergeCell ref="E2:F2"/>
    <mergeCell ref="A4:G4"/>
    <mergeCell ref="A26:G26"/>
    <mergeCell ref="A42:G42"/>
    <mergeCell ref="A46:G46"/>
    <mergeCell ref="A55:G55"/>
    <mergeCell ref="A61:G61"/>
    <mergeCell ref="A70:G70"/>
    <mergeCell ref="A80:G80"/>
    <mergeCell ref="A87:G87"/>
    <mergeCell ref="A95:G95"/>
    <mergeCell ref="A102:G102"/>
    <mergeCell ref="A109:G109"/>
    <mergeCell ref="A115:G115"/>
    <mergeCell ref="A122:G122"/>
    <mergeCell ref="A127:G127"/>
    <mergeCell ref="A132:G132"/>
    <mergeCell ref="A136:G136"/>
    <mergeCell ref="A2:A3"/>
    <mergeCell ref="B2:B3"/>
    <mergeCell ref="C2:C3"/>
    <mergeCell ref="D2:D3"/>
    <mergeCell ref="G2:G3"/>
  </mergeCells>
  <pageMargins left="0.786805555555556" right="0.156944444444444" top="0.393055555555556" bottom="0.156944444444444" header="0.196527777777778" footer="0.0784722222222222"/>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1"/>
  <sheetViews>
    <sheetView tabSelected="1" zoomScale="115" zoomScaleNormal="115" workbookViewId="0">
      <selection activeCell="C107" sqref="C107"/>
    </sheetView>
  </sheetViews>
  <sheetFormatPr defaultColWidth="9" defaultRowHeight="13.5" outlineLevelCol="7"/>
  <cols>
    <col min="1" max="1" width="15.8833333333333" customWidth="1"/>
    <col min="2" max="2" width="20.975" customWidth="1"/>
    <col min="3" max="3" width="21.5" customWidth="1"/>
    <col min="4" max="4" width="3.63333333333333" customWidth="1"/>
    <col min="7" max="7" width="7.71666666666667" customWidth="1"/>
    <col min="8" max="8" width="9" hidden="1" customWidth="1"/>
  </cols>
  <sheetData>
    <row r="1" ht="41" customHeight="1" spans="1:7">
      <c r="A1" s="4" t="s">
        <v>374</v>
      </c>
      <c r="B1" s="5"/>
      <c r="C1" s="5"/>
      <c r="D1" s="5"/>
      <c r="E1" s="5"/>
      <c r="F1" s="5"/>
      <c r="G1" s="5"/>
    </row>
    <row r="2" s="1" customFormat="1" ht="17.25" spans="1:7">
      <c r="A2" s="6" t="s">
        <v>116</v>
      </c>
      <c r="B2" s="7" t="s">
        <v>1</v>
      </c>
      <c r="C2" s="8" t="s">
        <v>117</v>
      </c>
      <c r="D2" s="6" t="s">
        <v>2</v>
      </c>
      <c r="E2" s="9" t="s">
        <v>118</v>
      </c>
      <c r="F2" s="9"/>
      <c r="G2" s="8" t="s">
        <v>8</v>
      </c>
    </row>
    <row r="3" s="1" customFormat="1" ht="17.25" spans="1:7">
      <c r="A3" s="6"/>
      <c r="B3" s="7"/>
      <c r="C3" s="8"/>
      <c r="D3" s="6"/>
      <c r="E3" s="10" t="s">
        <v>119</v>
      </c>
      <c r="F3" s="8" t="s">
        <v>7</v>
      </c>
      <c r="G3" s="8"/>
    </row>
    <row r="4" ht="16.5" customHeight="1" spans="1:7">
      <c r="A4" s="11" t="s">
        <v>375</v>
      </c>
      <c r="B4" s="11"/>
      <c r="C4" s="11"/>
      <c r="D4" s="11"/>
      <c r="E4" s="11"/>
      <c r="F4" s="11"/>
      <c r="G4" s="11"/>
    </row>
    <row r="5" ht="16.5" spans="1:7">
      <c r="A5" s="12" t="s">
        <v>376</v>
      </c>
      <c r="B5" s="12" t="s">
        <v>377</v>
      </c>
      <c r="C5" s="12" t="s">
        <v>378</v>
      </c>
      <c r="D5" s="12" t="s">
        <v>11</v>
      </c>
      <c r="E5" s="12">
        <v>1</v>
      </c>
      <c r="F5" s="13">
        <f>E5*6</f>
        <v>6</v>
      </c>
      <c r="G5" s="12"/>
    </row>
    <row r="6" ht="16.5" spans="1:7">
      <c r="A6" s="12" t="s">
        <v>379</v>
      </c>
      <c r="B6" s="12" t="s">
        <v>380</v>
      </c>
      <c r="C6" s="12" t="s">
        <v>381</v>
      </c>
      <c r="D6" s="12" t="s">
        <v>11</v>
      </c>
      <c r="E6" s="12">
        <v>1</v>
      </c>
      <c r="F6" s="13">
        <f t="shared" ref="F6:F21" si="0">E6*6</f>
        <v>6</v>
      </c>
      <c r="G6" s="12"/>
    </row>
    <row r="7" ht="16.5" customHeight="1" spans="1:7">
      <c r="A7" s="14" t="s">
        <v>382</v>
      </c>
      <c r="B7" s="14" t="s">
        <v>383</v>
      </c>
      <c r="C7" s="14" t="s">
        <v>384</v>
      </c>
      <c r="D7" s="14" t="s">
        <v>11</v>
      </c>
      <c r="E7" s="14">
        <v>1</v>
      </c>
      <c r="F7" s="13">
        <f t="shared" si="0"/>
        <v>6</v>
      </c>
      <c r="G7" s="14"/>
    </row>
    <row r="8" ht="16.5" customHeight="1" spans="1:7">
      <c r="A8" s="14" t="s">
        <v>385</v>
      </c>
      <c r="B8" s="14" t="s">
        <v>386</v>
      </c>
      <c r="C8" s="14" t="s">
        <v>387</v>
      </c>
      <c r="D8" s="14" t="s">
        <v>11</v>
      </c>
      <c r="E8" s="14">
        <v>1</v>
      </c>
      <c r="F8" s="13">
        <f t="shared" si="0"/>
        <v>6</v>
      </c>
      <c r="G8" s="14"/>
    </row>
    <row r="9" ht="16.5" customHeight="1" spans="1:7">
      <c r="A9" s="14" t="s">
        <v>388</v>
      </c>
      <c r="B9" s="14" t="s">
        <v>389</v>
      </c>
      <c r="C9" s="14" t="s">
        <v>390</v>
      </c>
      <c r="D9" s="14" t="s">
        <v>11</v>
      </c>
      <c r="E9" s="14">
        <v>1</v>
      </c>
      <c r="F9" s="13">
        <f t="shared" si="0"/>
        <v>6</v>
      </c>
      <c r="G9" s="14"/>
    </row>
    <row r="10" ht="16.5" customHeight="1" spans="1:7">
      <c r="A10" s="14" t="s">
        <v>391</v>
      </c>
      <c r="B10" s="14" t="s">
        <v>392</v>
      </c>
      <c r="C10" s="14" t="s">
        <v>393</v>
      </c>
      <c r="D10" s="14" t="s">
        <v>11</v>
      </c>
      <c r="E10" s="14">
        <v>1</v>
      </c>
      <c r="F10" s="13">
        <f t="shared" si="0"/>
        <v>6</v>
      </c>
      <c r="G10" s="14"/>
    </row>
    <row r="11" ht="16.5" customHeight="1" spans="1:7">
      <c r="A11" s="14" t="s">
        <v>394</v>
      </c>
      <c r="B11" s="14" t="s">
        <v>395</v>
      </c>
      <c r="C11" s="14" t="s">
        <v>396</v>
      </c>
      <c r="D11" s="14" t="s">
        <v>11</v>
      </c>
      <c r="E11" s="14">
        <v>1</v>
      </c>
      <c r="F11" s="13">
        <f t="shared" si="0"/>
        <v>6</v>
      </c>
      <c r="G11" s="14" t="s">
        <v>397</v>
      </c>
    </row>
    <row r="12" ht="16.5" customHeight="1" spans="1:7">
      <c r="A12" s="14" t="s">
        <v>398</v>
      </c>
      <c r="B12" s="14" t="s">
        <v>399</v>
      </c>
      <c r="C12" s="14" t="s">
        <v>400</v>
      </c>
      <c r="D12" s="14" t="s">
        <v>11</v>
      </c>
      <c r="E12" s="14">
        <v>1</v>
      </c>
      <c r="F12" s="13">
        <f t="shared" si="0"/>
        <v>6</v>
      </c>
      <c r="G12" s="14"/>
    </row>
    <row r="13" ht="16.5" customHeight="1" spans="1:7">
      <c r="A13" s="14" t="s">
        <v>401</v>
      </c>
      <c r="B13" s="14" t="s">
        <v>402</v>
      </c>
      <c r="C13" s="14" t="s">
        <v>400</v>
      </c>
      <c r="D13" s="14" t="s">
        <v>11</v>
      </c>
      <c r="E13" s="14">
        <v>1</v>
      </c>
      <c r="F13" s="13">
        <f t="shared" si="0"/>
        <v>6</v>
      </c>
      <c r="G13" s="14"/>
    </row>
    <row r="14" ht="16.5" customHeight="1" spans="1:7">
      <c r="A14" s="14" t="s">
        <v>403</v>
      </c>
      <c r="B14" s="14" t="s">
        <v>404</v>
      </c>
      <c r="C14" s="14" t="s">
        <v>400</v>
      </c>
      <c r="D14" s="14" t="s">
        <v>11</v>
      </c>
      <c r="E14" s="14">
        <v>1</v>
      </c>
      <c r="F14" s="13">
        <f t="shared" si="0"/>
        <v>6</v>
      </c>
      <c r="G14" s="14"/>
    </row>
    <row r="15" ht="16.5" customHeight="1" spans="1:7">
      <c r="A15" s="14" t="s">
        <v>405</v>
      </c>
      <c r="B15" s="14" t="s">
        <v>406</v>
      </c>
      <c r="C15" s="14" t="s">
        <v>407</v>
      </c>
      <c r="D15" s="14" t="s">
        <v>11</v>
      </c>
      <c r="E15" s="14">
        <v>1</v>
      </c>
      <c r="F15" s="13">
        <f t="shared" si="0"/>
        <v>6</v>
      </c>
      <c r="G15" s="14" t="s">
        <v>397</v>
      </c>
    </row>
    <row r="16" ht="16.5" customHeight="1" spans="1:7">
      <c r="A16" s="14" t="s">
        <v>408</v>
      </c>
      <c r="B16" s="14" t="s">
        <v>409</v>
      </c>
      <c r="C16" s="14"/>
      <c r="D16" s="14" t="s">
        <v>11</v>
      </c>
      <c r="E16" s="14">
        <v>1</v>
      </c>
      <c r="F16" s="13">
        <f t="shared" si="0"/>
        <v>6</v>
      </c>
      <c r="G16" s="14"/>
    </row>
    <row r="17" ht="16.5" customHeight="1" spans="1:7">
      <c r="A17" s="14" t="s">
        <v>410</v>
      </c>
      <c r="B17" s="12" t="s">
        <v>411</v>
      </c>
      <c r="C17" s="12" t="s">
        <v>412</v>
      </c>
      <c r="D17" s="12" t="s">
        <v>413</v>
      </c>
      <c r="E17" s="12">
        <v>3.8</v>
      </c>
      <c r="F17" s="13">
        <f t="shared" si="0"/>
        <v>22.8</v>
      </c>
      <c r="G17" s="12"/>
    </row>
    <row r="18" ht="16.5" customHeight="1" spans="1:7">
      <c r="A18" s="14" t="s">
        <v>414</v>
      </c>
      <c r="B18" s="12" t="s">
        <v>285</v>
      </c>
      <c r="C18" s="12"/>
      <c r="D18" s="12" t="s">
        <v>173</v>
      </c>
      <c r="E18" s="12">
        <f>E17*2</f>
        <v>7.6</v>
      </c>
      <c r="F18" s="13">
        <f t="shared" si="0"/>
        <v>45.6</v>
      </c>
      <c r="G18" s="12"/>
    </row>
    <row r="19" ht="16.5" customHeight="1" spans="1:7">
      <c r="A19" s="14" t="s">
        <v>415</v>
      </c>
      <c r="B19" s="14" t="s">
        <v>416</v>
      </c>
      <c r="C19" s="14" t="s">
        <v>417</v>
      </c>
      <c r="D19" s="14" t="s">
        <v>11</v>
      </c>
      <c r="E19" s="14">
        <v>1</v>
      </c>
      <c r="F19" s="13">
        <f t="shared" si="0"/>
        <v>6</v>
      </c>
      <c r="G19" s="14"/>
    </row>
    <row r="20" ht="16.5" customHeight="1" spans="1:7">
      <c r="A20" s="11" t="s">
        <v>418</v>
      </c>
      <c r="B20" s="11"/>
      <c r="C20" s="11"/>
      <c r="D20" s="11"/>
      <c r="E20" s="11"/>
      <c r="F20" s="11"/>
      <c r="G20" s="11"/>
    </row>
    <row r="21" ht="16.5" customHeight="1" spans="1:7">
      <c r="A21" s="14" t="s">
        <v>419</v>
      </c>
      <c r="B21" s="14" t="s">
        <v>420</v>
      </c>
      <c r="C21" s="14" t="s">
        <v>421</v>
      </c>
      <c r="D21" s="14" t="s">
        <v>11</v>
      </c>
      <c r="E21" s="14">
        <v>1</v>
      </c>
      <c r="F21" s="15">
        <v>2</v>
      </c>
      <c r="G21" s="14" t="s">
        <v>397</v>
      </c>
    </row>
    <row r="22" ht="16.5" customHeight="1" spans="1:7">
      <c r="A22" s="14" t="s">
        <v>422</v>
      </c>
      <c r="B22" s="14" t="s">
        <v>406</v>
      </c>
      <c r="C22" s="12" t="s">
        <v>407</v>
      </c>
      <c r="D22" s="14" t="s">
        <v>11</v>
      </c>
      <c r="E22" s="14">
        <v>1</v>
      </c>
      <c r="F22" s="15">
        <v>2</v>
      </c>
      <c r="G22" s="14"/>
    </row>
    <row r="23" ht="16.5" customHeight="1" spans="1:7">
      <c r="A23" s="14" t="s">
        <v>423</v>
      </c>
      <c r="B23" s="14" t="s">
        <v>424</v>
      </c>
      <c r="C23" s="14" t="s">
        <v>425</v>
      </c>
      <c r="D23" s="14" t="s">
        <v>11</v>
      </c>
      <c r="E23" s="14">
        <v>1</v>
      </c>
      <c r="F23" s="15">
        <v>2</v>
      </c>
      <c r="G23" s="14"/>
    </row>
    <row r="24" ht="16.5" customHeight="1" spans="1:7">
      <c r="A24" s="14" t="s">
        <v>426</v>
      </c>
      <c r="B24" s="14" t="s">
        <v>427</v>
      </c>
      <c r="C24" s="14" t="s">
        <v>400</v>
      </c>
      <c r="D24" s="14" t="s">
        <v>11</v>
      </c>
      <c r="E24" s="14">
        <v>1</v>
      </c>
      <c r="F24" s="15">
        <v>2</v>
      </c>
      <c r="G24" s="14"/>
    </row>
    <row r="25" ht="16.5" customHeight="1" spans="1:7">
      <c r="A25" s="14" t="s">
        <v>428</v>
      </c>
      <c r="B25" s="14" t="s">
        <v>395</v>
      </c>
      <c r="C25" s="14" t="s">
        <v>396</v>
      </c>
      <c r="D25" s="14" t="s">
        <v>11</v>
      </c>
      <c r="E25" s="14">
        <v>1</v>
      </c>
      <c r="F25" s="15">
        <v>2</v>
      </c>
      <c r="G25" s="14"/>
    </row>
    <row r="26" ht="16.5" customHeight="1" spans="1:7">
      <c r="A26" s="14" t="s">
        <v>429</v>
      </c>
      <c r="B26" s="14" t="s">
        <v>399</v>
      </c>
      <c r="C26" s="14" t="s">
        <v>400</v>
      </c>
      <c r="D26" s="14" t="s">
        <v>11</v>
      </c>
      <c r="E26" s="14">
        <v>1</v>
      </c>
      <c r="F26" s="15">
        <v>2</v>
      </c>
      <c r="G26" s="14"/>
    </row>
    <row r="27" ht="16.5" customHeight="1" spans="1:7">
      <c r="A27" s="14" t="s">
        <v>430</v>
      </c>
      <c r="B27" s="14" t="s">
        <v>402</v>
      </c>
      <c r="C27" s="14" t="s">
        <v>400</v>
      </c>
      <c r="D27" s="14" t="s">
        <v>11</v>
      </c>
      <c r="E27" s="14">
        <v>1</v>
      </c>
      <c r="F27" s="15">
        <v>2</v>
      </c>
      <c r="G27" s="14"/>
    </row>
    <row r="28" ht="16.5" customHeight="1" spans="1:7">
      <c r="A28" s="14" t="s">
        <v>431</v>
      </c>
      <c r="B28" s="14" t="s">
        <v>383</v>
      </c>
      <c r="C28" s="14" t="s">
        <v>432</v>
      </c>
      <c r="D28" s="14" t="s">
        <v>11</v>
      </c>
      <c r="E28" s="14">
        <v>1</v>
      </c>
      <c r="F28" s="15">
        <v>2</v>
      </c>
      <c r="G28" s="14"/>
    </row>
    <row r="29" ht="16.5" customHeight="1" spans="1:7">
      <c r="A29" s="11" t="s">
        <v>433</v>
      </c>
      <c r="B29" s="11"/>
      <c r="C29" s="11"/>
      <c r="D29" s="11"/>
      <c r="E29" s="11"/>
      <c r="F29" s="11"/>
      <c r="G29" s="11"/>
    </row>
    <row r="30" ht="16.5" customHeight="1" spans="1:7">
      <c r="A30" s="14"/>
      <c r="B30" s="14" t="s">
        <v>434</v>
      </c>
      <c r="C30" s="14" t="s">
        <v>435</v>
      </c>
      <c r="D30" s="14" t="s">
        <v>173</v>
      </c>
      <c r="E30" s="14">
        <f>9.4*2</f>
        <v>18.8</v>
      </c>
      <c r="F30" s="15">
        <f>E30*2</f>
        <v>37.6</v>
      </c>
      <c r="G30" s="14"/>
    </row>
    <row r="31" ht="16.5" customHeight="1" spans="1:7">
      <c r="A31" s="14" t="s">
        <v>436</v>
      </c>
      <c r="B31" s="14" t="s">
        <v>437</v>
      </c>
      <c r="C31" s="14" t="s">
        <v>435</v>
      </c>
      <c r="D31" s="14" t="s">
        <v>173</v>
      </c>
      <c r="E31" s="14">
        <f>14.2*2.5</f>
        <v>35.5</v>
      </c>
      <c r="F31" s="15">
        <f>E31*2</f>
        <v>71</v>
      </c>
      <c r="G31" s="14"/>
    </row>
    <row r="32" ht="16.5" customHeight="1" spans="1:7">
      <c r="A32" s="14" t="s">
        <v>438</v>
      </c>
      <c r="B32" s="14" t="s">
        <v>439</v>
      </c>
      <c r="C32" s="14" t="s">
        <v>440</v>
      </c>
      <c r="D32" s="14" t="s">
        <v>20</v>
      </c>
      <c r="E32" s="14">
        <v>1</v>
      </c>
      <c r="F32" s="15">
        <f t="shared" ref="F32:F36" si="1">E32*2</f>
        <v>2</v>
      </c>
      <c r="G32" s="14"/>
    </row>
    <row r="33" ht="16.5" spans="1:7">
      <c r="A33" s="14" t="s">
        <v>441</v>
      </c>
      <c r="B33" s="16" t="s">
        <v>442</v>
      </c>
      <c r="C33" s="16" t="s">
        <v>443</v>
      </c>
      <c r="D33" s="14" t="s">
        <v>11</v>
      </c>
      <c r="E33" s="14">
        <v>1</v>
      </c>
      <c r="F33" s="15">
        <f t="shared" si="1"/>
        <v>2</v>
      </c>
      <c r="G33" s="14"/>
    </row>
    <row r="34" ht="16.5" customHeight="1" spans="1:7">
      <c r="A34" s="14" t="s">
        <v>444</v>
      </c>
      <c r="B34" s="14" t="s">
        <v>445</v>
      </c>
      <c r="C34" s="14" t="s">
        <v>446</v>
      </c>
      <c r="D34" s="14" t="s">
        <v>11</v>
      </c>
      <c r="E34" s="14">
        <v>3</v>
      </c>
      <c r="F34" s="15">
        <f t="shared" si="1"/>
        <v>6</v>
      </c>
      <c r="G34" s="14" t="s">
        <v>397</v>
      </c>
    </row>
    <row r="35" ht="16.5" customHeight="1" spans="1:7">
      <c r="A35" s="14" t="s">
        <v>447</v>
      </c>
      <c r="B35" s="12" t="s">
        <v>406</v>
      </c>
      <c r="C35" s="12" t="s">
        <v>407</v>
      </c>
      <c r="D35" s="14" t="s">
        <v>11</v>
      </c>
      <c r="E35" s="14">
        <v>3</v>
      </c>
      <c r="F35" s="15">
        <f t="shared" si="1"/>
        <v>6</v>
      </c>
      <c r="G35" s="14"/>
    </row>
    <row r="36" ht="16.5" customHeight="1" spans="1:7">
      <c r="A36" s="14" t="s">
        <v>448</v>
      </c>
      <c r="B36" s="14" t="s">
        <v>449</v>
      </c>
      <c r="C36" s="14" t="s">
        <v>450</v>
      </c>
      <c r="D36" s="14" t="s">
        <v>20</v>
      </c>
      <c r="E36" s="14">
        <v>1</v>
      </c>
      <c r="F36" s="15">
        <f t="shared" si="1"/>
        <v>2</v>
      </c>
      <c r="G36" s="14"/>
    </row>
    <row r="37" ht="16.5" customHeight="1" spans="1:7">
      <c r="A37" s="14" t="s">
        <v>451</v>
      </c>
      <c r="B37" s="14" t="s">
        <v>452</v>
      </c>
      <c r="C37" s="14" t="s">
        <v>453</v>
      </c>
      <c r="D37" s="14" t="s">
        <v>454</v>
      </c>
      <c r="E37" s="14">
        <v>3</v>
      </c>
      <c r="F37" s="15">
        <f>E37</f>
        <v>3</v>
      </c>
      <c r="G37" s="14"/>
    </row>
    <row r="38" ht="16.5" customHeight="1" spans="1:7">
      <c r="A38" s="14" t="s">
        <v>455</v>
      </c>
      <c r="B38" s="12" t="s">
        <v>395</v>
      </c>
      <c r="C38" s="14" t="s">
        <v>396</v>
      </c>
      <c r="D38" s="14" t="s">
        <v>11</v>
      </c>
      <c r="E38" s="14">
        <v>1</v>
      </c>
      <c r="F38" s="15">
        <f>E38*2</f>
        <v>2</v>
      </c>
      <c r="G38" s="14"/>
    </row>
    <row r="39" ht="16.5" customHeight="1" spans="1:7">
      <c r="A39" s="14" t="s">
        <v>456</v>
      </c>
      <c r="B39" s="14" t="s">
        <v>457</v>
      </c>
      <c r="C39" s="14" t="s">
        <v>458</v>
      </c>
      <c r="D39" s="14" t="s">
        <v>11</v>
      </c>
      <c r="E39" s="14">
        <v>3</v>
      </c>
      <c r="F39" s="15">
        <f t="shared" ref="F39:F40" si="2">E39*2</f>
        <v>6</v>
      </c>
      <c r="G39" s="14"/>
    </row>
    <row r="40" ht="16.5" customHeight="1" spans="1:7">
      <c r="A40" s="14" t="s">
        <v>459</v>
      </c>
      <c r="B40" s="14" t="s">
        <v>460</v>
      </c>
      <c r="C40" s="14" t="s">
        <v>461</v>
      </c>
      <c r="D40" s="14" t="s">
        <v>11</v>
      </c>
      <c r="E40" s="14">
        <v>3</v>
      </c>
      <c r="F40" s="15">
        <f t="shared" si="2"/>
        <v>6</v>
      </c>
      <c r="G40" s="14" t="s">
        <v>397</v>
      </c>
    </row>
    <row r="41" ht="16.5" customHeight="1" spans="1:7">
      <c r="A41" s="14" t="s">
        <v>462</v>
      </c>
      <c r="B41" s="14" t="s">
        <v>463</v>
      </c>
      <c r="C41" s="14" t="s">
        <v>464</v>
      </c>
      <c r="D41" s="14" t="s">
        <v>11</v>
      </c>
      <c r="E41" s="14">
        <v>3</v>
      </c>
      <c r="F41" s="15">
        <f>E41</f>
        <v>3</v>
      </c>
      <c r="G41" s="14"/>
    </row>
    <row r="42" ht="16.5" customHeight="1" spans="1:7">
      <c r="A42" s="14" t="s">
        <v>465</v>
      </c>
      <c r="B42" s="14" t="s">
        <v>466</v>
      </c>
      <c r="C42" s="14" t="s">
        <v>467</v>
      </c>
      <c r="D42" s="14" t="s">
        <v>11</v>
      </c>
      <c r="E42" s="14">
        <v>4</v>
      </c>
      <c r="F42" s="15">
        <v>8</v>
      </c>
      <c r="G42" s="14"/>
    </row>
    <row r="43" ht="16.5" customHeight="1" spans="1:7">
      <c r="A43" s="14" t="s">
        <v>468</v>
      </c>
      <c r="B43" s="12" t="s">
        <v>427</v>
      </c>
      <c r="C43" s="14" t="s">
        <v>469</v>
      </c>
      <c r="D43" s="14" t="s">
        <v>11</v>
      </c>
      <c r="E43" s="14">
        <v>2</v>
      </c>
      <c r="F43" s="15">
        <f t="shared" ref="F43:F55" si="3">E43*2</f>
        <v>4</v>
      </c>
      <c r="G43" s="14"/>
    </row>
    <row r="44" ht="16.5" customHeight="1" spans="1:7">
      <c r="A44" s="14" t="s">
        <v>470</v>
      </c>
      <c r="B44" s="12" t="s">
        <v>416</v>
      </c>
      <c r="C44" s="14" t="s">
        <v>471</v>
      </c>
      <c r="D44" s="14" t="s">
        <v>11</v>
      </c>
      <c r="E44" s="14">
        <v>2</v>
      </c>
      <c r="F44" s="15">
        <f t="shared" si="3"/>
        <v>4</v>
      </c>
      <c r="G44" s="14"/>
    </row>
    <row r="45" ht="16.5" customHeight="1" spans="1:7">
      <c r="A45" s="14" t="s">
        <v>472</v>
      </c>
      <c r="B45" s="14" t="s">
        <v>473</v>
      </c>
      <c r="C45" s="14" t="s">
        <v>469</v>
      </c>
      <c r="D45" s="14" t="s">
        <v>11</v>
      </c>
      <c r="E45" s="14">
        <v>3</v>
      </c>
      <c r="F45" s="15">
        <v>3</v>
      </c>
      <c r="G45" s="14"/>
    </row>
    <row r="46" ht="16.5" customHeight="1" spans="1:7">
      <c r="A46" s="14" t="s">
        <v>474</v>
      </c>
      <c r="B46" s="14" t="s">
        <v>475</v>
      </c>
      <c r="C46" s="14" t="s">
        <v>469</v>
      </c>
      <c r="D46" s="14" t="s">
        <v>11</v>
      </c>
      <c r="E46" s="14">
        <v>5</v>
      </c>
      <c r="F46" s="15">
        <f t="shared" si="3"/>
        <v>10</v>
      </c>
      <c r="G46" s="14"/>
    </row>
    <row r="47" ht="16.5" customHeight="1" spans="1:7">
      <c r="A47" s="14" t="s">
        <v>476</v>
      </c>
      <c r="B47" s="12" t="s">
        <v>477</v>
      </c>
      <c r="C47" s="14" t="s">
        <v>469</v>
      </c>
      <c r="D47" s="14" t="s">
        <v>11</v>
      </c>
      <c r="E47" s="14">
        <v>3</v>
      </c>
      <c r="F47" s="17">
        <f t="shared" si="3"/>
        <v>6</v>
      </c>
      <c r="G47" s="14"/>
    </row>
    <row r="48" ht="16.5" customHeight="1" spans="1:7">
      <c r="A48" s="14" t="s">
        <v>478</v>
      </c>
      <c r="B48" s="14" t="s">
        <v>479</v>
      </c>
      <c r="C48" s="14" t="s">
        <v>480</v>
      </c>
      <c r="D48" s="14" t="s">
        <v>11</v>
      </c>
      <c r="E48" s="14">
        <v>3</v>
      </c>
      <c r="F48" s="15">
        <f t="shared" si="3"/>
        <v>6</v>
      </c>
      <c r="G48" s="14"/>
    </row>
    <row r="49" ht="16.5" customHeight="1" spans="1:7">
      <c r="A49" s="14" t="s">
        <v>481</v>
      </c>
      <c r="B49" s="14" t="s">
        <v>482</v>
      </c>
      <c r="C49" s="14" t="s">
        <v>483</v>
      </c>
      <c r="D49" s="14" t="s">
        <v>11</v>
      </c>
      <c r="E49" s="14">
        <v>3</v>
      </c>
      <c r="F49" s="15">
        <f t="shared" si="3"/>
        <v>6</v>
      </c>
      <c r="G49" s="14"/>
    </row>
    <row r="50" ht="16.5" customHeight="1" spans="1:7">
      <c r="A50" s="14" t="s">
        <v>484</v>
      </c>
      <c r="B50" s="14" t="s">
        <v>386</v>
      </c>
      <c r="C50" s="14" t="s">
        <v>387</v>
      </c>
      <c r="D50" s="14" t="s">
        <v>11</v>
      </c>
      <c r="E50" s="14">
        <v>1</v>
      </c>
      <c r="F50" s="15">
        <f t="shared" si="3"/>
        <v>2</v>
      </c>
      <c r="G50" s="14"/>
    </row>
    <row r="51" ht="16.5" customHeight="1" spans="1:7">
      <c r="A51" s="14" t="s">
        <v>485</v>
      </c>
      <c r="B51" s="14" t="s">
        <v>486</v>
      </c>
      <c r="C51" s="14" t="s">
        <v>387</v>
      </c>
      <c r="D51" s="14" t="s">
        <v>11</v>
      </c>
      <c r="E51" s="14">
        <v>1</v>
      </c>
      <c r="F51" s="15">
        <f t="shared" si="3"/>
        <v>2</v>
      </c>
      <c r="G51" s="14"/>
    </row>
    <row r="52" ht="16.5" customHeight="1" spans="1:7">
      <c r="A52" s="14" t="s">
        <v>487</v>
      </c>
      <c r="B52" s="14" t="s">
        <v>488</v>
      </c>
      <c r="C52" s="14" t="s">
        <v>387</v>
      </c>
      <c r="D52" s="14" t="s">
        <v>11</v>
      </c>
      <c r="E52" s="14">
        <v>1</v>
      </c>
      <c r="F52" s="15">
        <f t="shared" si="3"/>
        <v>2</v>
      </c>
      <c r="G52" s="14"/>
    </row>
    <row r="53" ht="16.5" customHeight="1" spans="1:7">
      <c r="A53" s="14" t="s">
        <v>489</v>
      </c>
      <c r="B53" s="12" t="s">
        <v>416</v>
      </c>
      <c r="C53" s="14" t="s">
        <v>417</v>
      </c>
      <c r="D53" s="14" t="s">
        <v>11</v>
      </c>
      <c r="E53" s="14">
        <v>4</v>
      </c>
      <c r="F53" s="17">
        <f t="shared" si="3"/>
        <v>8</v>
      </c>
      <c r="G53" s="14"/>
    </row>
    <row r="54" ht="16.5" customHeight="1" spans="1:7">
      <c r="A54" s="14" t="s">
        <v>490</v>
      </c>
      <c r="B54" s="14" t="s">
        <v>491</v>
      </c>
      <c r="C54" s="14" t="s">
        <v>421</v>
      </c>
      <c r="D54" s="14" t="s">
        <v>11</v>
      </c>
      <c r="E54" s="14">
        <v>1</v>
      </c>
      <c r="F54" s="15">
        <f t="shared" si="3"/>
        <v>2</v>
      </c>
      <c r="G54" s="14"/>
    </row>
    <row r="55" ht="16.5" customHeight="1" spans="1:7">
      <c r="A55" s="14"/>
      <c r="B55" s="12" t="s">
        <v>411</v>
      </c>
      <c r="C55" s="12" t="s">
        <v>412</v>
      </c>
      <c r="D55" s="12" t="s">
        <v>413</v>
      </c>
      <c r="E55" s="14">
        <f>2.2</f>
        <v>2.2</v>
      </c>
      <c r="F55" s="15">
        <f t="shared" si="3"/>
        <v>4.4</v>
      </c>
      <c r="G55" s="18"/>
    </row>
    <row r="56" ht="16.5" customHeight="1" spans="1:7">
      <c r="A56" s="11" t="s">
        <v>492</v>
      </c>
      <c r="B56" s="11"/>
      <c r="C56" s="11"/>
      <c r="D56" s="11"/>
      <c r="E56" s="11"/>
      <c r="F56" s="11"/>
      <c r="G56" s="11"/>
    </row>
    <row r="57" ht="16.5" spans="1:7">
      <c r="A57" s="19"/>
      <c r="B57" s="12" t="s">
        <v>377</v>
      </c>
      <c r="C57" s="12" t="s">
        <v>493</v>
      </c>
      <c r="D57" s="12" t="s">
        <v>11</v>
      </c>
      <c r="E57" s="12">
        <v>1</v>
      </c>
      <c r="F57" s="13">
        <f>E57</f>
        <v>1</v>
      </c>
      <c r="G57" s="19"/>
    </row>
    <row r="58" ht="16.5" customHeight="1" spans="1:7">
      <c r="A58" s="18"/>
      <c r="B58" s="14" t="s">
        <v>445</v>
      </c>
      <c r="C58" s="14" t="s">
        <v>446</v>
      </c>
      <c r="D58" s="14" t="s">
        <v>11</v>
      </c>
      <c r="E58" s="14">
        <v>2</v>
      </c>
      <c r="F58" s="13">
        <f t="shared" ref="F58:F77" si="4">E58</f>
        <v>2</v>
      </c>
      <c r="G58" s="18"/>
    </row>
    <row r="59" ht="16.5" customHeight="1" spans="1:7">
      <c r="A59" s="18"/>
      <c r="B59" s="14" t="s">
        <v>406</v>
      </c>
      <c r="C59" s="12" t="s">
        <v>407</v>
      </c>
      <c r="D59" s="14" t="s">
        <v>11</v>
      </c>
      <c r="E59" s="14">
        <v>2</v>
      </c>
      <c r="F59" s="13">
        <f t="shared" si="4"/>
        <v>2</v>
      </c>
      <c r="G59" s="14" t="s">
        <v>397</v>
      </c>
    </row>
    <row r="60" ht="16.5" customHeight="1" spans="1:7">
      <c r="A60" s="18"/>
      <c r="B60" s="14" t="s">
        <v>479</v>
      </c>
      <c r="C60" s="14" t="s">
        <v>480</v>
      </c>
      <c r="D60" s="14" t="s">
        <v>11</v>
      </c>
      <c r="E60" s="14">
        <v>2</v>
      </c>
      <c r="F60" s="13">
        <f t="shared" si="4"/>
        <v>2</v>
      </c>
      <c r="G60" s="18"/>
    </row>
    <row r="61" ht="16.5" customHeight="1" spans="1:7">
      <c r="A61" s="18"/>
      <c r="B61" s="14" t="s">
        <v>482</v>
      </c>
      <c r="C61" s="14" t="s">
        <v>483</v>
      </c>
      <c r="D61" s="14" t="s">
        <v>11</v>
      </c>
      <c r="E61" s="14">
        <v>2</v>
      </c>
      <c r="F61" s="13">
        <f t="shared" si="4"/>
        <v>2</v>
      </c>
      <c r="G61" s="18"/>
    </row>
    <row r="62" ht="16.5" customHeight="1" spans="1:7">
      <c r="A62" s="18"/>
      <c r="B62" s="12" t="s">
        <v>427</v>
      </c>
      <c r="C62" s="14" t="s">
        <v>469</v>
      </c>
      <c r="D62" s="14" t="s">
        <v>11</v>
      </c>
      <c r="E62" s="14">
        <v>1</v>
      </c>
      <c r="F62" s="13">
        <f t="shared" si="4"/>
        <v>1</v>
      </c>
      <c r="G62" s="18"/>
    </row>
    <row r="63" ht="16.5" customHeight="1" spans="1:7">
      <c r="A63" s="18"/>
      <c r="B63" s="12" t="s">
        <v>494</v>
      </c>
      <c r="C63" s="12" t="s">
        <v>495</v>
      </c>
      <c r="D63" s="14" t="s">
        <v>11</v>
      </c>
      <c r="E63" s="14">
        <v>1</v>
      </c>
      <c r="F63" s="13">
        <f t="shared" si="4"/>
        <v>1</v>
      </c>
      <c r="G63" s="18"/>
    </row>
    <row r="64" ht="16.5" customHeight="1" spans="1:7">
      <c r="A64" s="18"/>
      <c r="B64" s="14" t="s">
        <v>463</v>
      </c>
      <c r="C64" s="14" t="s">
        <v>464</v>
      </c>
      <c r="D64" s="14" t="s">
        <v>11</v>
      </c>
      <c r="E64" s="14">
        <v>2</v>
      </c>
      <c r="F64" s="13">
        <f t="shared" si="4"/>
        <v>2</v>
      </c>
      <c r="G64" s="18"/>
    </row>
    <row r="65" ht="16.5" customHeight="1" spans="1:7">
      <c r="A65" s="18"/>
      <c r="B65" s="14" t="s">
        <v>452</v>
      </c>
      <c r="C65" s="14" t="s">
        <v>435</v>
      </c>
      <c r="D65" s="14" t="s">
        <v>454</v>
      </c>
      <c r="E65" s="14">
        <v>1</v>
      </c>
      <c r="F65" s="13">
        <f t="shared" si="4"/>
        <v>1</v>
      </c>
      <c r="G65" s="18"/>
    </row>
    <row r="66" ht="16.5" customHeight="1" spans="1:7">
      <c r="A66" s="20"/>
      <c r="B66" s="12" t="s">
        <v>434</v>
      </c>
      <c r="C66" s="12" t="s">
        <v>435</v>
      </c>
      <c r="D66" s="12" t="s">
        <v>173</v>
      </c>
      <c r="E66" s="12">
        <f>7.4*2</f>
        <v>14.8</v>
      </c>
      <c r="F66" s="13">
        <f t="shared" si="4"/>
        <v>14.8</v>
      </c>
      <c r="G66" s="20"/>
    </row>
    <row r="67" s="2" customFormat="1" ht="16.5" customHeight="1" spans="1:7">
      <c r="A67" s="20"/>
      <c r="B67" s="12" t="s">
        <v>496</v>
      </c>
      <c r="C67" s="12" t="s">
        <v>469</v>
      </c>
      <c r="D67" s="12" t="s">
        <v>11</v>
      </c>
      <c r="E67" s="12">
        <v>2</v>
      </c>
      <c r="F67" s="13">
        <f t="shared" si="4"/>
        <v>2</v>
      </c>
      <c r="G67" s="20"/>
    </row>
    <row r="68" ht="16.5" customHeight="1" spans="1:7">
      <c r="A68" s="18"/>
      <c r="B68" s="14" t="s">
        <v>497</v>
      </c>
      <c r="C68" s="14" t="s">
        <v>458</v>
      </c>
      <c r="D68" s="14" t="s">
        <v>11</v>
      </c>
      <c r="E68" s="14">
        <v>2</v>
      </c>
      <c r="F68" s="13">
        <f t="shared" si="4"/>
        <v>2</v>
      </c>
      <c r="G68" s="18"/>
    </row>
    <row r="69" ht="16.5" customHeight="1" spans="1:7">
      <c r="A69" s="18"/>
      <c r="B69" s="14" t="s">
        <v>460</v>
      </c>
      <c r="C69" s="14" t="s">
        <v>461</v>
      </c>
      <c r="D69" s="14" t="s">
        <v>11</v>
      </c>
      <c r="E69" s="14">
        <v>2</v>
      </c>
      <c r="F69" s="13">
        <f t="shared" si="4"/>
        <v>2</v>
      </c>
      <c r="G69" s="14" t="s">
        <v>397</v>
      </c>
    </row>
    <row r="70" ht="16.5" customHeight="1" spans="1:7">
      <c r="A70" s="18"/>
      <c r="B70" s="21" t="s">
        <v>477</v>
      </c>
      <c r="C70" s="14" t="s">
        <v>469</v>
      </c>
      <c r="D70" s="14" t="s">
        <v>11</v>
      </c>
      <c r="E70" s="14">
        <v>2</v>
      </c>
      <c r="F70" s="13">
        <f t="shared" si="4"/>
        <v>2</v>
      </c>
      <c r="G70" s="18"/>
    </row>
    <row r="71" ht="16.5" customHeight="1" spans="1:7">
      <c r="A71" s="18"/>
      <c r="B71" s="22" t="s">
        <v>416</v>
      </c>
      <c r="C71" s="14" t="s">
        <v>498</v>
      </c>
      <c r="D71" s="14" t="s">
        <v>11</v>
      </c>
      <c r="E71" s="14">
        <v>2</v>
      </c>
      <c r="F71" s="12">
        <f t="shared" si="4"/>
        <v>2</v>
      </c>
      <c r="G71" s="18"/>
    </row>
    <row r="72" ht="16.5" customHeight="1" spans="1:7">
      <c r="A72" s="18"/>
      <c r="B72" s="14" t="s">
        <v>475</v>
      </c>
      <c r="C72" s="14" t="s">
        <v>469</v>
      </c>
      <c r="D72" s="14" t="s">
        <v>11</v>
      </c>
      <c r="E72" s="14">
        <v>3</v>
      </c>
      <c r="F72" s="13">
        <f t="shared" si="4"/>
        <v>3</v>
      </c>
      <c r="G72" s="18"/>
    </row>
    <row r="73" ht="16.5" customHeight="1" spans="1:7">
      <c r="A73" s="18"/>
      <c r="B73" s="21" t="s">
        <v>386</v>
      </c>
      <c r="C73" s="14" t="s">
        <v>387</v>
      </c>
      <c r="D73" s="14" t="s">
        <v>11</v>
      </c>
      <c r="E73" s="14">
        <v>1</v>
      </c>
      <c r="F73" s="13">
        <f t="shared" si="4"/>
        <v>1</v>
      </c>
      <c r="G73" s="18"/>
    </row>
    <row r="74" ht="16.5" customHeight="1" spans="1:7">
      <c r="A74" s="18"/>
      <c r="B74" s="14" t="s">
        <v>486</v>
      </c>
      <c r="C74" s="14" t="s">
        <v>387</v>
      </c>
      <c r="D74" s="14" t="s">
        <v>11</v>
      </c>
      <c r="E74" s="14">
        <v>1</v>
      </c>
      <c r="F74" s="13">
        <f t="shared" si="4"/>
        <v>1</v>
      </c>
      <c r="G74" s="18"/>
    </row>
    <row r="75" ht="16.5" customHeight="1" spans="1:7">
      <c r="A75" s="18"/>
      <c r="B75" s="14" t="s">
        <v>488</v>
      </c>
      <c r="C75" s="14" t="s">
        <v>387</v>
      </c>
      <c r="D75" s="14" t="s">
        <v>11</v>
      </c>
      <c r="E75" s="14">
        <v>1</v>
      </c>
      <c r="F75" s="13">
        <f t="shared" si="4"/>
        <v>1</v>
      </c>
      <c r="G75" s="18"/>
    </row>
    <row r="76" ht="16.5" customHeight="1" spans="1:7">
      <c r="A76" s="18"/>
      <c r="B76" s="22" t="s">
        <v>416</v>
      </c>
      <c r="C76" s="14" t="s">
        <v>471</v>
      </c>
      <c r="D76" s="14" t="s">
        <v>11</v>
      </c>
      <c r="E76" s="14">
        <v>1</v>
      </c>
      <c r="F76" s="12">
        <f t="shared" si="4"/>
        <v>1</v>
      </c>
      <c r="G76" s="18"/>
    </row>
    <row r="77" ht="16.5" spans="1:7">
      <c r="A77" s="18"/>
      <c r="B77" s="12" t="s">
        <v>411</v>
      </c>
      <c r="C77" s="12" t="s">
        <v>412</v>
      </c>
      <c r="D77" s="12" t="s">
        <v>413</v>
      </c>
      <c r="E77" s="14">
        <v>2.2</v>
      </c>
      <c r="F77" s="12">
        <f t="shared" si="4"/>
        <v>2.2</v>
      </c>
      <c r="G77" s="18"/>
    </row>
    <row r="78" ht="16.5" customHeight="1" spans="1:7">
      <c r="A78" s="11" t="s">
        <v>499</v>
      </c>
      <c r="B78" s="11"/>
      <c r="C78" s="11"/>
      <c r="D78" s="11"/>
      <c r="E78" s="11"/>
      <c r="F78" s="11"/>
      <c r="G78" s="11"/>
    </row>
    <row r="79" ht="16.5" spans="1:7">
      <c r="A79" s="14"/>
      <c r="B79" s="14" t="s">
        <v>377</v>
      </c>
      <c r="C79" s="14" t="s">
        <v>500</v>
      </c>
      <c r="D79" s="14" t="s">
        <v>11</v>
      </c>
      <c r="E79" s="14">
        <v>1</v>
      </c>
      <c r="F79" s="15">
        <f>E79</f>
        <v>1</v>
      </c>
      <c r="G79" s="14"/>
    </row>
    <row r="80" ht="16.5" customHeight="1" spans="1:7">
      <c r="A80" s="18"/>
      <c r="B80" s="14" t="s">
        <v>445</v>
      </c>
      <c r="C80" s="14" t="s">
        <v>446</v>
      </c>
      <c r="D80" s="14" t="s">
        <v>11</v>
      </c>
      <c r="E80" s="14">
        <v>2</v>
      </c>
      <c r="F80" s="15">
        <f t="shared" ref="F80:F98" si="5">E80</f>
        <v>2</v>
      </c>
      <c r="G80" s="14"/>
    </row>
    <row r="81" ht="16.5" customHeight="1" spans="1:7">
      <c r="A81" s="18"/>
      <c r="B81" s="14" t="s">
        <v>406</v>
      </c>
      <c r="C81" s="14" t="s">
        <v>407</v>
      </c>
      <c r="D81" s="14" t="s">
        <v>11</v>
      </c>
      <c r="E81" s="14">
        <v>2</v>
      </c>
      <c r="F81" s="15">
        <f t="shared" si="5"/>
        <v>2</v>
      </c>
      <c r="G81" s="14" t="s">
        <v>397</v>
      </c>
    </row>
    <row r="82" ht="16.5" customHeight="1" spans="1:7">
      <c r="A82" s="18"/>
      <c r="B82" s="14" t="s">
        <v>479</v>
      </c>
      <c r="C82" s="14" t="s">
        <v>480</v>
      </c>
      <c r="D82" s="14" t="s">
        <v>11</v>
      </c>
      <c r="E82" s="14">
        <v>2</v>
      </c>
      <c r="F82" s="15">
        <f t="shared" si="5"/>
        <v>2</v>
      </c>
      <c r="G82" s="14"/>
    </row>
    <row r="83" ht="16.5" customHeight="1" spans="1:7">
      <c r="A83" s="18"/>
      <c r="B83" s="14" t="s">
        <v>482</v>
      </c>
      <c r="C83" s="14" t="s">
        <v>483</v>
      </c>
      <c r="D83" s="14" t="s">
        <v>11</v>
      </c>
      <c r="E83" s="14">
        <v>2</v>
      </c>
      <c r="F83" s="15">
        <f t="shared" si="5"/>
        <v>2</v>
      </c>
      <c r="G83" s="14"/>
    </row>
    <row r="84" ht="16.5" customHeight="1" spans="1:7">
      <c r="A84" s="18"/>
      <c r="B84" s="12" t="s">
        <v>427</v>
      </c>
      <c r="C84" s="14" t="s">
        <v>469</v>
      </c>
      <c r="D84" s="14" t="s">
        <v>11</v>
      </c>
      <c r="E84" s="14">
        <v>1</v>
      </c>
      <c r="F84" s="15">
        <f t="shared" si="5"/>
        <v>1</v>
      </c>
      <c r="G84" s="14"/>
    </row>
    <row r="85" ht="16.5" customHeight="1" spans="1:7">
      <c r="A85" s="18"/>
      <c r="B85" s="14" t="s">
        <v>494</v>
      </c>
      <c r="C85" s="14" t="s">
        <v>495</v>
      </c>
      <c r="D85" s="14" t="s">
        <v>11</v>
      </c>
      <c r="E85" s="14">
        <v>1</v>
      </c>
      <c r="F85" s="15">
        <f t="shared" si="5"/>
        <v>1</v>
      </c>
      <c r="G85" s="14"/>
    </row>
    <row r="86" ht="16.5" customHeight="1" spans="1:7">
      <c r="A86" s="18"/>
      <c r="B86" s="14" t="s">
        <v>434</v>
      </c>
      <c r="C86" s="12" t="s">
        <v>435</v>
      </c>
      <c r="D86" s="12" t="s">
        <v>173</v>
      </c>
      <c r="E86" s="12">
        <f>8.7*2</f>
        <v>17.4</v>
      </c>
      <c r="F86" s="15">
        <f t="shared" si="5"/>
        <v>17.4</v>
      </c>
      <c r="G86" s="20"/>
    </row>
    <row r="87" ht="16.5" customHeight="1" spans="1:7">
      <c r="A87" s="18"/>
      <c r="B87" s="14" t="s">
        <v>497</v>
      </c>
      <c r="C87" s="14" t="s">
        <v>458</v>
      </c>
      <c r="D87" s="14" t="s">
        <v>11</v>
      </c>
      <c r="E87" s="14">
        <v>2</v>
      </c>
      <c r="F87" s="15">
        <f t="shared" si="5"/>
        <v>2</v>
      </c>
      <c r="G87" s="14"/>
    </row>
    <row r="88" ht="16.5" customHeight="1" spans="1:7">
      <c r="A88" s="18"/>
      <c r="B88" s="14" t="s">
        <v>460</v>
      </c>
      <c r="C88" s="14" t="s">
        <v>461</v>
      </c>
      <c r="D88" s="14" t="s">
        <v>11</v>
      </c>
      <c r="E88" s="14">
        <v>2</v>
      </c>
      <c r="F88" s="15">
        <f t="shared" si="5"/>
        <v>2</v>
      </c>
      <c r="G88" s="14" t="s">
        <v>397</v>
      </c>
    </row>
    <row r="89" ht="22" customHeight="1" spans="1:7">
      <c r="A89" s="18"/>
      <c r="B89" s="23" t="s">
        <v>477</v>
      </c>
      <c r="C89" s="24" t="s">
        <v>469</v>
      </c>
      <c r="D89" s="24" t="s">
        <v>11</v>
      </c>
      <c r="E89" s="24">
        <v>1</v>
      </c>
      <c r="F89" s="25">
        <v>2</v>
      </c>
      <c r="G89" s="24"/>
    </row>
    <row r="90" ht="16.5" customHeight="1" spans="1:7">
      <c r="A90" s="18"/>
      <c r="B90" s="22" t="s">
        <v>416</v>
      </c>
      <c r="C90" s="14" t="s">
        <v>498</v>
      </c>
      <c r="D90" s="14" t="s">
        <v>11</v>
      </c>
      <c r="E90" s="14">
        <v>2</v>
      </c>
      <c r="F90" s="15">
        <f t="shared" si="5"/>
        <v>2</v>
      </c>
      <c r="G90" s="14"/>
    </row>
    <row r="91" ht="16.5" customHeight="1" spans="1:7">
      <c r="A91" s="18"/>
      <c r="B91" s="14" t="s">
        <v>475</v>
      </c>
      <c r="C91" s="14" t="s">
        <v>469</v>
      </c>
      <c r="D91" s="14" t="s">
        <v>11</v>
      </c>
      <c r="E91" s="14">
        <v>4</v>
      </c>
      <c r="F91" s="15">
        <f t="shared" si="5"/>
        <v>4</v>
      </c>
      <c r="G91" s="14"/>
    </row>
    <row r="92" ht="16.5" customHeight="1" spans="1:7">
      <c r="A92" s="18"/>
      <c r="B92" s="12" t="s">
        <v>386</v>
      </c>
      <c r="C92" s="14" t="s">
        <v>387</v>
      </c>
      <c r="D92" s="14" t="s">
        <v>11</v>
      </c>
      <c r="E92" s="14">
        <v>2</v>
      </c>
      <c r="F92" s="15">
        <f t="shared" si="5"/>
        <v>2</v>
      </c>
      <c r="G92" s="14"/>
    </row>
    <row r="93" ht="16.5" customHeight="1" spans="1:7">
      <c r="A93" s="18"/>
      <c r="B93" s="14" t="s">
        <v>486</v>
      </c>
      <c r="C93" s="14" t="s">
        <v>387</v>
      </c>
      <c r="D93" s="14" t="s">
        <v>11</v>
      </c>
      <c r="E93" s="14">
        <v>2</v>
      </c>
      <c r="F93" s="15">
        <f t="shared" si="5"/>
        <v>2</v>
      </c>
      <c r="G93" s="14"/>
    </row>
    <row r="94" ht="16.5" customHeight="1" spans="1:7">
      <c r="A94" s="18"/>
      <c r="B94" s="14" t="s">
        <v>488</v>
      </c>
      <c r="C94" s="14" t="s">
        <v>387</v>
      </c>
      <c r="D94" s="14" t="s">
        <v>11</v>
      </c>
      <c r="E94" s="14">
        <v>2</v>
      </c>
      <c r="F94" s="15">
        <f t="shared" si="5"/>
        <v>2</v>
      </c>
      <c r="G94" s="14"/>
    </row>
    <row r="95" ht="16.5" customHeight="1" spans="1:7">
      <c r="A95" s="18"/>
      <c r="B95" s="12" t="s">
        <v>501</v>
      </c>
      <c r="C95" s="12" t="s">
        <v>421</v>
      </c>
      <c r="D95" s="12" t="s">
        <v>11</v>
      </c>
      <c r="E95" s="12">
        <v>1</v>
      </c>
      <c r="F95" s="15">
        <f t="shared" si="5"/>
        <v>1</v>
      </c>
      <c r="G95" s="18"/>
    </row>
    <row r="96" ht="16.5" customHeight="1" spans="1:7">
      <c r="A96" s="18"/>
      <c r="B96" s="14" t="s">
        <v>406</v>
      </c>
      <c r="C96" s="14" t="s">
        <v>502</v>
      </c>
      <c r="D96" s="14" t="s">
        <v>11</v>
      </c>
      <c r="E96" s="14">
        <v>1</v>
      </c>
      <c r="F96" s="15">
        <f t="shared" si="5"/>
        <v>1</v>
      </c>
      <c r="G96" s="14"/>
    </row>
    <row r="97" ht="16.5" customHeight="1" spans="1:7">
      <c r="A97" s="18"/>
      <c r="B97" s="22" t="s">
        <v>416</v>
      </c>
      <c r="C97" s="14" t="s">
        <v>471</v>
      </c>
      <c r="D97" s="14" t="s">
        <v>11</v>
      </c>
      <c r="E97" s="14">
        <v>1</v>
      </c>
      <c r="F97" s="15">
        <f t="shared" si="5"/>
        <v>1</v>
      </c>
      <c r="G97" s="18"/>
    </row>
    <row r="98" ht="16.5" spans="1:7">
      <c r="A98" s="18"/>
      <c r="B98" s="12" t="s">
        <v>411</v>
      </c>
      <c r="C98" s="12" t="s">
        <v>412</v>
      </c>
      <c r="D98" s="12" t="s">
        <v>413</v>
      </c>
      <c r="E98" s="14">
        <v>4.4</v>
      </c>
      <c r="F98" s="15">
        <f t="shared" si="5"/>
        <v>4.4</v>
      </c>
      <c r="G98" s="18"/>
    </row>
    <row r="99" s="3" customFormat="1" ht="17.25" spans="1:8">
      <c r="A99" s="26" t="s">
        <v>373</v>
      </c>
      <c r="B99" s="27"/>
      <c r="C99" s="27"/>
      <c r="D99" s="27"/>
      <c r="E99" s="27"/>
      <c r="F99" s="27"/>
      <c r="G99" s="27"/>
      <c r="H99" s="27"/>
    </row>
    <row r="100" s="3" customFormat="1" ht="17.25" spans="1:8">
      <c r="A100" s="27"/>
      <c r="B100" s="27"/>
      <c r="C100" s="27"/>
      <c r="D100" s="27"/>
      <c r="E100" s="27"/>
      <c r="F100" s="27"/>
      <c r="G100" s="27"/>
      <c r="H100" s="27"/>
    </row>
    <row r="101" s="3" customFormat="1" ht="17.25" spans="1:8">
      <c r="A101" s="27"/>
      <c r="B101" s="27"/>
      <c r="C101" s="27"/>
      <c r="D101" s="27"/>
      <c r="E101" s="27"/>
      <c r="F101" s="27"/>
      <c r="G101" s="27"/>
      <c r="H101" s="27"/>
    </row>
  </sheetData>
  <autoFilter ref="A3:G99">
    <extLst/>
  </autoFilter>
  <mergeCells count="13">
    <mergeCell ref="A1:G1"/>
    <mergeCell ref="E2:F2"/>
    <mergeCell ref="A4:G4"/>
    <mergeCell ref="A20:G20"/>
    <mergeCell ref="A29:G29"/>
    <mergeCell ref="A56:G56"/>
    <mergeCell ref="A78:G78"/>
    <mergeCell ref="A2:A3"/>
    <mergeCell ref="B2:B3"/>
    <mergeCell ref="C2:C3"/>
    <mergeCell ref="D2:D3"/>
    <mergeCell ref="G2:G3"/>
    <mergeCell ref="A99:H101"/>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 内装设备物料清单1</vt:lpstr>
      <vt:lpstr>表2 木质家具清单</vt:lpstr>
      <vt:lpstr>表3 散装卫生间洁具清单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海峡租赁朱国栋</cp:lastModifiedBy>
  <dcterms:created xsi:type="dcterms:W3CDTF">2006-09-16T00:00:00Z</dcterms:created>
  <dcterms:modified xsi:type="dcterms:W3CDTF">2023-01-04T07:01:02Z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23AE3FE10EF34686A57406582440CBC1</vt:lpwstr>
  </property>
</Properties>
</file>